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4620" windowHeight="7260" tabRatio="837" firstSheet="13" activeTab="18"/>
  </bookViews>
  <sheets>
    <sheet name="Sigortalı Sayıları" sheetId="31" r:id="rId1"/>
    <sheet name="Endeksler" sheetId="27" r:id="rId2"/>
    <sheet name="4a_Sektör" sheetId="2" r:id="rId3"/>
    <sheet name="4a_İmalat_Sektör" sheetId="21" r:id="rId4"/>
    <sheet name="4a_İşyeri_Sektör" sheetId="17" r:id="rId5"/>
    <sheet name="4a_İl" sheetId="3" r:id="rId6"/>
    <sheet name="4b_Esnaf_İl" sheetId="24" r:id="rId7"/>
    <sheet name="4b_Tarım_İl" sheetId="25" r:id="rId8"/>
    <sheet name="4c_Kamu_İl " sheetId="26" r:id="rId9"/>
    <sheet name="4a_İşyeri_İl" sheetId="18" r:id="rId10"/>
    <sheet name="4a_Kadın_Sektör" sheetId="5" r:id="rId11"/>
    <sheet name="4a_Kadın_İmalat_Sektör" sheetId="23" r:id="rId12"/>
    <sheet name="4a_Kadın_İl" sheetId="20" r:id="rId13"/>
    <sheet name="4b_Esnaf_İl_Cinsiyet" sheetId="30" r:id="rId14"/>
    <sheet name="4b_Tarım_İl_Cinsiyet" sheetId="28" r:id="rId15"/>
    <sheet name="4c_İl_Cinsiyet" sheetId="29" r:id="rId16"/>
    <sheet name="İşsizlikSigortası_Başvuru" sheetId="8" r:id="rId17"/>
    <sheet name="İşsizlikSigortası_Ödeme" sheetId="9" r:id="rId18"/>
    <sheet name="Sayfa1" sheetId="32" r:id="rId19"/>
  </sheets>
  <definedNames/>
  <calcPr calcId="125725"/>
</workbook>
</file>

<file path=xl/sharedStrings.xml><?xml version="1.0" encoding="utf-8"?>
<sst xmlns="http://schemas.openxmlformats.org/spreadsheetml/2006/main" count="1468" uniqueCount="314">
  <si>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</si>
  <si>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</si>
  <si>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</si>
  <si>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</si>
  <si>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</si>
  <si>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</si>
  <si>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</si>
  <si>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</si>
  <si>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</si>
  <si>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</si>
  <si>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</si>
  <si>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</si>
  <si>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</si>
  <si>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</si>
  <si>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</si>
  <si>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</si>
  <si>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</si>
  <si>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</si>
  <si>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</si>
  <si>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</si>
  <si>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</si>
  <si>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</si>
  <si>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</si>
  <si>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</si>
  <si>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</si>
  <si>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</si>
  <si>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</si>
  <si>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</si>
  <si>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</si>
  <si>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</si>
  <si>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</si>
  <si>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</si>
  <si>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</si>
  <si>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</si>
  <si>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</si>
  <si>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</si>
  <si>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</si>
  <si>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</si>
  <si>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</si>
  <si>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</si>
  <si>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</si>
  <si>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</si>
  <si>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</si>
  <si>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</si>
  <si>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</si>
  <si>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</si>
  <si>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</si>
  <si>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</si>
  <si>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</si>
  <si>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</si>
  <si>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</si>
  <si>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</si>
  <si>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</si>
  <si>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</si>
  <si>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</si>
  <si>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</si>
  <si>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</si>
  <si>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</si>
  <si>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</si>
  <si>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</si>
  <si>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</si>
  <si>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</si>
  <si>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</si>
  <si>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</si>
  <si>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</si>
  <si>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</si>
  <si>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</si>
  <si>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</si>
  <si>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</si>
  <si>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</si>
  <si>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</si>
  <si>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</si>
  <si>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</si>
  <si>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</si>
  <si>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</si>
  <si>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</si>
  <si>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</si>
  <si>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</si>
  <si>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</si>
  <si>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</si>
  <si>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</si>
  <si>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</si>
  <si>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</si>
  <si>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</si>
  <si>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</si>
  <si>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</si>
  <si>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</si>
  <si>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</si>
  <si>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</si>
  <si>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</si>
  <si>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</si>
  <si>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</si>
  <si>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</si>
  <si>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</si>
  <si>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</si>
  <si>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</si>
  <si>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</si>
  <si>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</si>
  <si>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</si>
  <si>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</si>
  <si>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</si>
  <si>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</si>
  <si>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</si>
  <si>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</si>
  <si>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</si>
  <si>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</si>
  <si>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</si>
  <si>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</si>
  <si>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</si>
  <si>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</si>
  <si>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</si>
  <si>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</si>
  <si>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</si>
  <si>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</si>
  <si>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</si>
  <si>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</si>
  <si>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</si>
  <si>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</si>
  <si>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</si>
  <si>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</si>
  <si>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</si>
  <si>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</si>
  <si>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</si>
  <si>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</si>
  <si>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</si>
  <si>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</si>
  <si>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</si>
  <si>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</si>
  <si>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</si>
  <si>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</si>
  <si>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</si>
  <si>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</si>
  <si>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</si>
  <si>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</si>
  <si>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</si>
  <si>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</si>
  <si>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</si>
  <si>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</si>
  <si>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</si>
  <si>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</si>
  <si>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</si>
  <si>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</si>
  <si>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</si>
  <si>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</si>
  <si>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</si>
  <si>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</si>
  <si>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</si>
  <si>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</si>
  <si>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</si>
  <si>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</si>
  <si>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</si>
  <si>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</si>
  <si>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</si>
  <si>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</si>
  <si>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</si>
  <si>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</si>
  <si>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</si>
  <si>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</si>
  <si>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</si>
  <si>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</si>
  <si>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</si>
  <si>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</si>
  <si>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</si>
  <si>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</si>
  <si>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</si>
  <si>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</si>
  <si>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</si>
  <si>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</si>
  <si>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</si>
  <si>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</si>
  <si>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</si>
  <si>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</si>
  <si>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</si>
  <si>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</si>
  <si>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</si>
  <si>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</si>
  <si>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</si>
  <si>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</si>
  <si>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</si>
  <si>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</si>
  <si>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</si>
  <si>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</si>
  <si>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</si>
  <si>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</si>
  <si>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</si>
  <si>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</si>
  <si>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</si>
  <si>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</si>
  <si>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</si>
  <si>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</si>
  <si>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</si>
  <si>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</si>
  <si>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</si>
  <si>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</si>
  <si>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</si>
  <si>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</si>
  <si>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</si>
  <si>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</si>
  <si>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</si>
  <si>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</si>
  <si>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</si>
  <si>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</si>
  <si>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</si>
  <si>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</si>
  <si>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</si>
  <si>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</si>
  <si>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</si>
  <si>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</si>
  <si>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</si>
  <si>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</si>
  <si>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</si>
  <si>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</si>
  <si>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</si>
  <si>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</si>
  <si>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</si>
  <si>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</si>
  <si>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</si>
  <si>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</si>
  <si>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</si>
  <si>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</si>
  <si>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</si>
  <si>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</si>
  <si>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</si>
  <si>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</si>
  <si>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</si>
  <si>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</si>
  <si>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</si>
  <si>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</si>
  <si>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</si>
  <si>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</si>
  <si>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</si>
  <si>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</si>
  <si>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</si>
  <si>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</si>
  <si>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</si>
  <si>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</si>
  <si>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</si>
  <si>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</si>
  <si>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</si>
  <si>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</si>
  <si>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</si>
  <si>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</si>
  <si>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</si>
  <si>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</si>
  <si>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</si>
  <si>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</si>
  <si>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</si>
  <si>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</si>
  <si>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</si>
  <si>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</si>
  <si>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</si>
  <si>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</si>
  <si>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</si>
  <si>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</si>
  <si>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</si>
  <si>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</si>
  <si>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</si>
  <si>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</si>
  <si>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</si>
  <si>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</si>
  <si>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</si>
  <si>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</si>
  <si>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</si>
  <si>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Toplam</t>
  </si>
  <si>
    <t>Erkek</t>
  </si>
  <si>
    <t>Kadın</t>
  </si>
  <si>
    <t>Esnaf (4/b) Endeks</t>
  </si>
  <si>
    <t>Zorunlu Sigortalı Sayıları (4/a)</t>
  </si>
  <si>
    <t>Zorunlu Sigortalı Sayıları (4/b)</t>
  </si>
  <si>
    <t>Aktif Sigortalı Sayıları (4/c)</t>
  </si>
  <si>
    <t xml:space="preserve">Toplam Kayıtlı İstihdam 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</si>
  <si>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</si>
  <si>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</si>
  <si>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</si>
  <si>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 xml:space="preserve">Toplam Kayıtlı İstihdam (Mevsimsellikten Arındırılmış) </t>
  </si>
  <si>
    <t>Endeks</t>
  </si>
  <si>
    <t>Endeks (Mevsimsellikten Arındırılmış)</t>
  </si>
  <si>
    <t>Geçen Aya Göre Değişim</t>
  </si>
  <si>
    <t>Sektörün payı (Şubat 2015)</t>
  </si>
  <si>
    <t>Çalışan Sayısında Değişim (Şubat 2015 - Şubat 2014)</t>
  </si>
  <si>
    <t>Artışta Sektörün Payı (%) (Şubat 2015)</t>
  </si>
  <si>
    <t>Çalışan Sayısındaki Fark (Şubat 2015 - Ocak 2015)</t>
  </si>
  <si>
    <t>Çalışan Sayısındaki Fark (Şubat 2015 - Şubat 2014)</t>
  </si>
  <si>
    <t>İşyeri Sayısında Değişim (Şubat 2015 - Şubat 2014)</t>
  </si>
  <si>
    <t>İşyeri Sayısındaki Fark (Şubat 2015 - Şubat 2014)</t>
  </si>
  <si>
    <t>İşyeri Sayısındaki Fark (Şubat 2015 - Ocak 2015)</t>
  </si>
  <si>
    <t>İlin Payı (Şubat 2015)</t>
  </si>
  <si>
    <t>Çalışan Sayısındaki Fark  (Şubat 2015 - Şubat 2014)</t>
  </si>
  <si>
    <t>Artışta İlin Payı (%) (Şubat 2015)</t>
  </si>
  <si>
    <t>Çalışan Sayısındaki Fark  (Şubat 2015 - Ocak 2015)</t>
  </si>
  <si>
    <t>Esnaf Sayısında Değişim (Şubat 2015 - Şubat 2014)</t>
  </si>
  <si>
    <t>Esnaf Sayısındaki Fark (Şubat 2015 - Şubat 2014)</t>
  </si>
  <si>
    <t>Esnaf Sayısındaki Fark (Şubat 2015 - Ocak 2015)</t>
  </si>
  <si>
    <t>Çiftçi Sayısında Değişim (Şubat 2015 - Şubat 2014)</t>
  </si>
  <si>
    <t>Çiftçi Sayısındaki Fark (Şubat 2015 - Şubat 2014)</t>
  </si>
  <si>
    <t>Çiftçi Sayısındaki Fark (Şubat 2015 - Ocak 2015)</t>
  </si>
  <si>
    <t>Sektörün Sigortalı Kadın İstihdamındaki Payı (Şubat 2015)</t>
  </si>
  <si>
    <t>İldeki Kadın İstihdamının Toplam İstihdama Oranı (Şubat 2015)</t>
  </si>
  <si>
    <t>Kadın İstihdamındaki Değişim (Şubat 2015 - Şubat 2014)</t>
  </si>
  <si>
    <t>Kadın İstihdamındaki Fark (Şubat 2015 - Şubat 2014)</t>
  </si>
  <si>
    <t>İldeki Erkek İstihdamının Toplam İstihdama Oranı (Şubat 2015)</t>
  </si>
  <si>
    <t>Başvuru Sayısındaki Değişim (Şubat 2015 - Şubat 2014)</t>
  </si>
  <si>
    <t>Başvuru Sayısındaki Fark (Şubat 2015 - Şubat 2014)</t>
  </si>
  <si>
    <t>Ödeme Yapılan Kişi Sayısındaki Değişim (Şubat 2015 - Şubat 2014)</t>
  </si>
  <si>
    <t>Ödeme Yapılan Kişi Sayısındaki Fark (Şubat 2015 - Şubat 2014)</t>
  </si>
  <si>
    <t>Kadın İstihdamındaki Fark (Şubat 2015 - Ocak 2015)</t>
  </si>
  <si>
    <t>Sıralama</t>
  </si>
  <si>
    <t>Çalışan Sayısı En Hızlı Artan İller</t>
  </si>
  <si>
    <t>Kadın Çalışan Sayısı En Hızlı Artan İller</t>
  </si>
  <si>
    <t>İşyeri Sayısı En Hızlı Artan İller</t>
  </si>
  <si>
    <t>Esnaf Sayısı En Hızlı Artan İller</t>
  </si>
  <si>
    <t>Çiftçi Sayısı En Hızlı Artan İller</t>
  </si>
  <si>
    <t>Kamu Çalışanı En Hızlı Artan İller</t>
  </si>
  <si>
    <t>AFYON</t>
  </si>
</sst>
</file>

<file path=xl/styles.xml><?xml version="1.0" encoding="utf-8"?>
<styleSheet xmlns="http://schemas.openxmlformats.org/spreadsheetml/2006/main">
  <numFmts count="9">
    <numFmt numFmtId="43" formatCode="_-* #,##0.00\ _T_L_-;\-* #,##0.00\ _T_L_-;_-* &quot;-&quot;??\ _T_L_-;_-@_-"/>
    <numFmt numFmtId="164" formatCode="_-* #,##0.00\ _₺_-;\-* #,##0.00\ _₺_-;_-* &quot;-&quot;??\ _₺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b/>
      <sz val="8.5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8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" fillId="0" borderId="0">
      <alignment vertical="center" wrapText="1"/>
      <protection/>
    </xf>
    <xf numFmtId="0" fontId="1" fillId="0" borderId="0">
      <alignment/>
      <protection/>
    </xf>
    <xf numFmtId="0" fontId="6" fillId="0" borderId="0">
      <alignment/>
      <protection/>
    </xf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1" applyNumberFormat="0" applyFill="0" applyAlignment="0" applyProtection="0"/>
    <xf numFmtId="0" fontId="18" fillId="5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0" fillId="13" borderId="0" applyNumberFormat="0" applyBorder="0" applyAlignment="0" applyProtection="0"/>
    <xf numFmtId="0" fontId="21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1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5" fillId="15" borderId="10" applyNumberFormat="0" applyAlignment="0" applyProtection="0"/>
    <xf numFmtId="0" fontId="15" fillId="15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14" fillId="23" borderId="12" applyNumberFormat="0" applyAlignment="0" applyProtection="0"/>
    <xf numFmtId="0" fontId="14" fillId="23" borderId="12" applyNumberFormat="0" applyAlignment="0" applyProtection="0"/>
    <xf numFmtId="0" fontId="27" fillId="21" borderId="13" applyNumberFormat="0" applyAlignment="0" applyProtection="0"/>
    <xf numFmtId="0" fontId="27" fillId="21" borderId="13" applyNumberFormat="0" applyAlignment="0" applyProtection="0"/>
    <xf numFmtId="0" fontId="16" fillId="15" borderId="12" applyNumberFormat="0" applyAlignment="0" applyProtection="0"/>
    <xf numFmtId="0" fontId="16" fillId="15" borderId="12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18" fillId="5" borderId="2" applyNumberFormat="0" applyAlignment="0" applyProtection="0"/>
    <xf numFmtId="0" fontId="29" fillId="32" borderId="14" applyNumberFormat="0" applyAlignment="0" applyProtection="0"/>
    <xf numFmtId="0" fontId="29" fillId="32" borderId="14" applyNumberFormat="0" applyAlignment="0" applyProtection="0"/>
    <xf numFmtId="0" fontId="11" fillId="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3" fillId="4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42" fillId="0" borderId="0">
      <alignment/>
      <protection/>
    </xf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1" fillId="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1" fillId="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1" fillId="1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</cellStyleXfs>
  <cellXfs count="142">
    <xf numFmtId="0" fontId="0" fillId="0" borderId="0" xfId="0"/>
    <xf numFmtId="0" fontId="4" fillId="0" borderId="0" xfId="27" applyFont="1" applyFill="1" applyBorder="1" applyAlignment="1">
      <alignment vertical="center"/>
      <protection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Border="1"/>
    <xf numFmtId="166" fontId="10" fillId="0" borderId="0" xfId="0" applyNumberFormat="1" applyFont="1" applyBorder="1"/>
    <xf numFmtId="0" fontId="9" fillId="0" borderId="0" xfId="0" applyFont="1"/>
    <xf numFmtId="3" fontId="10" fillId="0" borderId="0" xfId="0" applyNumberFormat="1" applyFont="1" applyFill="1"/>
    <xf numFmtId="166" fontId="10" fillId="0" borderId="0" xfId="31" applyNumberFormat="1" applyFont="1"/>
    <xf numFmtId="166" fontId="10" fillId="0" borderId="0" xfId="0" applyNumberFormat="1" applyFont="1" applyFill="1" applyBorder="1"/>
    <xf numFmtId="9" fontId="10" fillId="0" borderId="0" xfId="31" applyFont="1" applyBorder="1"/>
    <xf numFmtId="3" fontId="10" fillId="0" borderId="0" xfId="0" applyNumberFormat="1" applyFont="1" applyBorder="1"/>
    <xf numFmtId="165" fontId="10" fillId="0" borderId="0" xfId="0" applyNumberFormat="1" applyFont="1"/>
    <xf numFmtId="2" fontId="10" fillId="0" borderId="0" xfId="0" applyNumberFormat="1" applyFont="1"/>
    <xf numFmtId="166" fontId="10" fillId="0" borderId="0" xfId="31" applyNumberFormat="1" applyFont="1" applyFill="1" applyBorder="1"/>
    <xf numFmtId="166" fontId="10" fillId="0" borderId="0" xfId="31" applyNumberFormat="1" applyFont="1" applyBorder="1"/>
    <xf numFmtId="9" fontId="9" fillId="0" borderId="0" xfId="31" applyNumberFormat="1" applyFont="1"/>
    <xf numFmtId="0" fontId="10" fillId="0" borderId="0" xfId="0" applyFont="1" applyFill="1"/>
    <xf numFmtId="166" fontId="10" fillId="0" borderId="0" xfId="0" applyNumberFormat="1" applyFont="1"/>
    <xf numFmtId="0" fontId="4" fillId="0" borderId="19" xfId="22" applyFont="1" applyBorder="1">
      <alignment/>
      <protection/>
    </xf>
    <xf numFmtId="0" fontId="4" fillId="0" borderId="20" xfId="22" applyFont="1" applyBorder="1">
      <alignment/>
      <protection/>
    </xf>
    <xf numFmtId="166" fontId="9" fillId="0" borderId="0" xfId="0" applyNumberFormat="1" applyFont="1" applyBorder="1"/>
    <xf numFmtId="17" fontId="10" fillId="0" borderId="0" xfId="0" applyNumberFormat="1" applyFont="1"/>
    <xf numFmtId="167" fontId="10" fillId="0" borderId="0" xfId="0" applyNumberFormat="1" applyFont="1"/>
    <xf numFmtId="0" fontId="9" fillId="0" borderId="0" xfId="0" applyFont="1" applyBorder="1"/>
    <xf numFmtId="0" fontId="3" fillId="0" borderId="0" xfId="27" applyNumberFormat="1" applyFont="1" applyFill="1" applyBorder="1" applyAlignment="1" quotePrefix="1">
      <alignment horizontal="center" vertical="top"/>
      <protection/>
    </xf>
    <xf numFmtId="0" fontId="3" fillId="0" borderId="0" xfId="27" applyFont="1" applyFill="1" applyBorder="1" applyAlignment="1" quotePrefix="1">
      <alignment horizontal="center" vertical="top"/>
      <protection/>
    </xf>
    <xf numFmtId="166" fontId="10" fillId="0" borderId="0" xfId="22" applyNumberFormat="1" applyFont="1" applyFill="1" applyBorder="1">
      <alignment/>
      <protection/>
    </xf>
    <xf numFmtId="0" fontId="10" fillId="0" borderId="0" xfId="0" applyFont="1" applyFill="1" applyBorder="1"/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166" fontId="8" fillId="0" borderId="0" xfId="31" applyNumberFormat="1" applyFont="1" applyFill="1"/>
    <xf numFmtId="2" fontId="0" fillId="0" borderId="0" xfId="0" applyNumberFormat="1"/>
    <xf numFmtId="3" fontId="10" fillId="0" borderId="0" xfId="0" applyNumberFormat="1" applyFont="1" applyFill="1" applyBorder="1"/>
    <xf numFmtId="0" fontId="7" fillId="0" borderId="0" xfId="27" applyFont="1" applyFill="1" applyBorder="1" applyAlignment="1">
      <alignment vertical="center"/>
      <protection/>
    </xf>
    <xf numFmtId="166" fontId="10" fillId="0" borderId="0" xfId="0" applyNumberFormat="1" applyFont="1" applyFill="1" applyBorder="1"/>
    <xf numFmtId="0" fontId="0" fillId="0" borderId="0" xfId="0" applyBorder="1"/>
    <xf numFmtId="0" fontId="4" fillId="0" borderId="19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166" fontId="10" fillId="0" borderId="21" xfId="0" applyNumberFormat="1" applyFont="1" applyFill="1" applyBorder="1"/>
    <xf numFmtId="0" fontId="7" fillId="0" borderId="22" xfId="22" applyFont="1" applyFill="1" applyBorder="1">
      <alignment/>
      <protection/>
    </xf>
    <xf numFmtId="3" fontId="10" fillId="0" borderId="23" xfId="0" applyNumberFormat="1" applyFont="1" applyFill="1" applyBorder="1"/>
    <xf numFmtId="3" fontId="0" fillId="0" borderId="23" xfId="0" applyNumberFormat="1" applyBorder="1"/>
    <xf numFmtId="3" fontId="10" fillId="0" borderId="23" xfId="29" applyNumberFormat="1" applyFont="1" applyFill="1" applyBorder="1" applyAlignment="1">
      <alignment horizontal="right" vertical="top"/>
    </xf>
    <xf numFmtId="3" fontId="10" fillId="0" borderId="24" xfId="0" applyNumberFormat="1" applyFont="1" applyFill="1" applyBorder="1"/>
    <xf numFmtId="3" fontId="10" fillId="0" borderId="23" xfId="29" applyNumberFormat="1" applyFont="1" applyFill="1" applyBorder="1" applyAlignment="1">
      <alignment horizontal="right"/>
    </xf>
    <xf numFmtId="3" fontId="10" fillId="0" borderId="25" xfId="0" applyNumberFormat="1" applyFont="1" applyFill="1" applyBorder="1"/>
    <xf numFmtId="167" fontId="10" fillId="0" borderId="26" xfId="0" applyNumberFormat="1" applyFont="1" applyFill="1" applyBorder="1"/>
    <xf numFmtId="3" fontId="0" fillId="0" borderId="25" xfId="0" applyNumberFormat="1" applyBorder="1"/>
    <xf numFmtId="3" fontId="10" fillId="0" borderId="25" xfId="29" applyNumberFormat="1" applyFont="1" applyFill="1" applyBorder="1" applyAlignment="1">
      <alignment horizontal="right"/>
    </xf>
    <xf numFmtId="3" fontId="10" fillId="0" borderId="27" xfId="0" applyNumberFormat="1" applyFont="1" applyFill="1" applyBorder="1"/>
    <xf numFmtId="167" fontId="10" fillId="0" borderId="28" xfId="0" applyNumberFormat="1" applyFont="1" applyFill="1" applyBorder="1"/>
    <xf numFmtId="3" fontId="0" fillId="0" borderId="25" xfId="0" applyNumberFormat="1" applyFill="1" applyBorder="1"/>
    <xf numFmtId="167" fontId="10" fillId="0" borderId="23" xfId="0" applyNumberFormat="1" applyFont="1" applyFill="1" applyBorder="1"/>
    <xf numFmtId="167" fontId="10" fillId="0" borderId="24" xfId="0" applyNumberFormat="1" applyFont="1" applyFill="1" applyBorder="1"/>
    <xf numFmtId="0" fontId="9" fillId="39" borderId="29" xfId="0" applyFont="1" applyFill="1" applyBorder="1" applyAlignment="1">
      <alignment horizontal="center" vertical="center" wrapText="1"/>
    </xf>
    <xf numFmtId="0" fontId="9" fillId="39" borderId="30" xfId="0" applyFont="1" applyFill="1" applyBorder="1" applyAlignment="1">
      <alignment horizontal="center" vertical="center" wrapText="1"/>
    </xf>
    <xf numFmtId="0" fontId="9" fillId="39" borderId="31" xfId="0" applyFont="1" applyFill="1" applyBorder="1" applyAlignment="1">
      <alignment horizontal="center" vertical="center"/>
    </xf>
    <xf numFmtId="0" fontId="9" fillId="39" borderId="29" xfId="0" applyFont="1" applyFill="1" applyBorder="1" applyAlignment="1">
      <alignment horizontal="center" wrapText="1"/>
    </xf>
    <xf numFmtId="3" fontId="10" fillId="0" borderId="23" xfId="0" applyNumberFormat="1" applyFont="1" applyBorder="1" applyAlignment="1">
      <alignment vertical="center"/>
    </xf>
    <xf numFmtId="165" fontId="10" fillId="0" borderId="23" xfId="0" applyNumberFormat="1" applyFont="1" applyBorder="1" applyAlignment="1">
      <alignment vertical="center"/>
    </xf>
    <xf numFmtId="3" fontId="10" fillId="0" borderId="23" xfId="29" applyNumberFormat="1" applyFont="1" applyBorder="1" applyAlignment="1">
      <alignment horizontal="right"/>
    </xf>
    <xf numFmtId="3" fontId="10" fillId="0" borderId="23" xfId="0" applyNumberFormat="1" applyFont="1" applyBorder="1"/>
    <xf numFmtId="0" fontId="10" fillId="0" borderId="24" xfId="0" applyFont="1" applyBorder="1"/>
    <xf numFmtId="168" fontId="10" fillId="0" borderId="23" xfId="0" applyNumberFormat="1" applyFont="1" applyBorder="1" applyAlignment="1">
      <alignment vertical="center"/>
    </xf>
    <xf numFmtId="168" fontId="10" fillId="0" borderId="23" xfId="0" applyNumberFormat="1" applyFont="1" applyBorder="1" applyAlignment="1">
      <alignment horizontal="right"/>
    </xf>
    <xf numFmtId="168" fontId="10" fillId="0" borderId="24" xfId="0" applyNumberFormat="1" applyFont="1" applyBorder="1" applyAlignment="1">
      <alignment horizontal="right"/>
    </xf>
    <xf numFmtId="169" fontId="0" fillId="0" borderId="23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168" fontId="10" fillId="0" borderId="23" xfId="0" applyNumberFormat="1" applyFont="1" applyFill="1" applyBorder="1" applyAlignment="1">
      <alignment vertical="center"/>
    </xf>
    <xf numFmtId="168" fontId="10" fillId="0" borderId="24" xfId="0" applyNumberFormat="1" applyFont="1" applyFill="1" applyBorder="1" applyAlignment="1">
      <alignment vertical="center"/>
    </xf>
    <xf numFmtId="0" fontId="9" fillId="11" borderId="29" xfId="0" applyFont="1" applyFill="1" applyBorder="1" applyAlignment="1">
      <alignment horizontal="center" vertical="center" wrapText="1"/>
    </xf>
    <xf numFmtId="0" fontId="9" fillId="40" borderId="29" xfId="0" applyFont="1" applyFill="1" applyBorder="1" applyAlignment="1">
      <alignment horizontal="center" vertical="center" wrapText="1"/>
    </xf>
    <xf numFmtId="0" fontId="9" fillId="41" borderId="29" xfId="0" applyFont="1" applyFill="1" applyBorder="1" applyAlignment="1">
      <alignment horizontal="center" vertical="center" wrapText="1"/>
    </xf>
    <xf numFmtId="0" fontId="9" fillId="42" borderId="29" xfId="0" applyFont="1" applyFill="1" applyBorder="1" applyAlignment="1">
      <alignment horizontal="center" vertical="center" wrapText="1"/>
    </xf>
    <xf numFmtId="0" fontId="9" fillId="41" borderId="32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166" fontId="10" fillId="0" borderId="23" xfId="0" applyNumberFormat="1" applyFont="1" applyFill="1" applyBorder="1"/>
    <xf numFmtId="166" fontId="10" fillId="0" borderId="23" xfId="31" applyNumberFormat="1" applyFont="1" applyFill="1" applyBorder="1"/>
    <xf numFmtId="0" fontId="9" fillId="39" borderId="29" xfId="0" applyFont="1" applyFill="1" applyBorder="1" applyAlignment="1">
      <alignment horizontal="center" vertical="center"/>
    </xf>
    <xf numFmtId="0" fontId="9" fillId="39" borderId="30" xfId="0" applyFont="1" applyFill="1" applyBorder="1" applyAlignment="1">
      <alignment horizontal="center" vertical="center"/>
    </xf>
    <xf numFmtId="17" fontId="9" fillId="39" borderId="29" xfId="0" applyNumberFormat="1" applyFont="1" applyFill="1" applyBorder="1" applyAlignment="1">
      <alignment horizontal="center" vertical="center"/>
    </xf>
    <xf numFmtId="17" fontId="9" fillId="39" borderId="29" xfId="0" applyNumberFormat="1" applyFont="1" applyFill="1" applyBorder="1" applyAlignment="1">
      <alignment horizontal="center" vertical="center" wrapText="1"/>
    </xf>
    <xf numFmtId="0" fontId="4" fillId="0" borderId="23" xfId="27" applyNumberFormat="1" applyFont="1" applyFill="1" applyBorder="1" applyAlignment="1" quotePrefix="1">
      <alignment horizontal="center" vertical="top"/>
      <protection/>
    </xf>
    <xf numFmtId="0" fontId="4" fillId="0" borderId="25" xfId="27" applyFont="1" applyFill="1" applyBorder="1" applyAlignment="1">
      <alignment vertical="center"/>
      <protection/>
    </xf>
    <xf numFmtId="0" fontId="4" fillId="0" borderId="23" xfId="27" applyFont="1" applyFill="1" applyBorder="1" applyAlignment="1" quotePrefix="1">
      <alignment horizontal="center" vertical="top"/>
      <protection/>
    </xf>
    <xf numFmtId="3" fontId="9" fillId="0" borderId="29" xfId="0" applyNumberFormat="1" applyFont="1" applyBorder="1"/>
    <xf numFmtId="3" fontId="9" fillId="0" borderId="29" xfId="0" applyNumberFormat="1" applyFont="1" applyFill="1" applyBorder="1"/>
    <xf numFmtId="166" fontId="9" fillId="0" borderId="29" xfId="0" applyNumberFormat="1" applyFont="1" applyFill="1" applyBorder="1"/>
    <xf numFmtId="166" fontId="9" fillId="0" borderId="29" xfId="31" applyNumberFormat="1" applyFont="1" applyFill="1" applyBorder="1"/>
    <xf numFmtId="17" fontId="9" fillId="0" borderId="25" xfId="0" applyNumberFormat="1" applyFont="1" applyFill="1" applyBorder="1"/>
    <xf numFmtId="17" fontId="9" fillId="0" borderId="25" xfId="0" applyNumberFormat="1" applyFont="1" applyFill="1" applyBorder="1" applyAlignment="1">
      <alignment horizontal="right"/>
    </xf>
    <xf numFmtId="17" fontId="9" fillId="0" borderId="27" xfId="0" applyNumberFormat="1" applyFont="1" applyFill="1" applyBorder="1"/>
    <xf numFmtId="17" fontId="9" fillId="0" borderId="23" xfId="0" applyNumberFormat="1" applyFont="1" applyBorder="1" applyAlignment="1">
      <alignment vertical="center"/>
    </xf>
    <xf numFmtId="17" fontId="9" fillId="0" borderId="23" xfId="0" applyNumberFormat="1" applyFont="1" applyBorder="1" applyAlignment="1">
      <alignment horizontal="right"/>
    </xf>
    <xf numFmtId="17" fontId="9" fillId="0" borderId="23" xfId="0" applyNumberFormat="1" applyFont="1" applyBorder="1"/>
    <xf numFmtId="17" fontId="9" fillId="0" borderId="24" xfId="0" applyNumberFormat="1" applyFont="1" applyBorder="1"/>
    <xf numFmtId="0" fontId="3" fillId="0" borderId="23" xfId="27" applyFont="1" applyFill="1" applyBorder="1" applyAlignment="1" quotePrefix="1">
      <alignment horizontal="center" vertical="top"/>
      <protection/>
    </xf>
    <xf numFmtId="17" fontId="9" fillId="39" borderId="30" xfId="0" applyNumberFormat="1" applyFont="1" applyFill="1" applyBorder="1" applyAlignment="1">
      <alignment horizontal="center" vertical="center"/>
    </xf>
    <xf numFmtId="0" fontId="4" fillId="0" borderId="23" xfId="22" applyFont="1" applyFill="1" applyBorder="1" applyAlignment="1">
      <alignment horizontal="center"/>
      <protection/>
    </xf>
    <xf numFmtId="0" fontId="4" fillId="0" borderId="25" xfId="22" applyFont="1" applyFill="1" applyBorder="1">
      <alignment/>
      <protection/>
    </xf>
    <xf numFmtId="165" fontId="9" fillId="0" borderId="29" xfId="0" applyNumberFormat="1" applyFont="1" applyBorder="1"/>
    <xf numFmtId="170" fontId="0" fillId="0" borderId="23" xfId="0" applyNumberFormat="1" applyBorder="1" applyAlignment="1">
      <alignment horizontal="left" vertical="top"/>
    </xf>
    <xf numFmtId="170" fontId="8" fillId="0" borderId="29" xfId="0" applyNumberFormat="1" applyFont="1" applyBorder="1" applyAlignment="1">
      <alignment/>
    </xf>
    <xf numFmtId="3" fontId="10" fillId="0" borderId="23" xfId="0" applyNumberFormat="1" applyFont="1" applyFill="1" applyBorder="1" applyAlignment="1">
      <alignment horizontal="right" wrapText="1"/>
    </xf>
    <xf numFmtId="3" fontId="9" fillId="0" borderId="29" xfId="28" applyNumberFormat="1" applyFont="1" applyFill="1" applyBorder="1" applyAlignment="1">
      <alignment horizontal="right"/>
      <protection/>
    </xf>
    <xf numFmtId="165" fontId="10" fillId="0" borderId="23" xfId="0" applyNumberFormat="1" applyFont="1" applyBorder="1"/>
    <xf numFmtId="3" fontId="0" fillId="0" borderId="23" xfId="0" applyNumberFormat="1" applyFont="1" applyBorder="1"/>
    <xf numFmtId="3" fontId="8" fillId="0" borderId="29" xfId="0" applyNumberFormat="1" applyFont="1" applyBorder="1"/>
    <xf numFmtId="165" fontId="9" fillId="0" borderId="29" xfId="0" applyNumberFormat="1" applyFont="1" applyFill="1" applyBorder="1"/>
    <xf numFmtId="3" fontId="10" fillId="0" borderId="23" xfId="34" applyNumberFormat="1" applyFont="1" applyFill="1" applyBorder="1" applyAlignment="1">
      <alignment horizontal="right"/>
      <protection/>
    </xf>
    <xf numFmtId="3" fontId="9" fillId="0" borderId="30" xfId="0" applyNumberFormat="1" applyFont="1" applyFill="1" applyBorder="1"/>
    <xf numFmtId="166" fontId="0" fillId="0" borderId="0" xfId="31" applyNumberFormat="1" applyFont="1" applyBorder="1"/>
    <xf numFmtId="3" fontId="1" fillId="0" borderId="23" xfId="0" applyNumberFormat="1" applyFont="1" applyFill="1" applyBorder="1"/>
    <xf numFmtId="166" fontId="0" fillId="0" borderId="23" xfId="31" applyNumberFormat="1" applyFont="1" applyBorder="1"/>
    <xf numFmtId="3" fontId="50" fillId="0" borderId="29" xfId="0" applyNumberFormat="1" applyFont="1" applyFill="1" applyBorder="1" applyAlignment="1">
      <alignment vertical="center"/>
    </xf>
    <xf numFmtId="166" fontId="8" fillId="0" borderId="29" xfId="31" applyNumberFormat="1" applyFont="1" applyBorder="1"/>
    <xf numFmtId="0" fontId="9" fillId="39" borderId="29" xfId="0" applyFont="1" applyFill="1" applyBorder="1" applyAlignment="1">
      <alignment horizontal="center"/>
    </xf>
    <xf numFmtId="3" fontId="6" fillId="0" borderId="23" xfId="28" applyNumberFormat="1" applyFont="1" applyFill="1" applyBorder="1" applyAlignment="1">
      <alignment horizontal="right"/>
      <protection/>
    </xf>
    <xf numFmtId="3" fontId="6" fillId="0" borderId="23" xfId="64" applyNumberFormat="1" applyFont="1" applyFill="1" applyBorder="1">
      <alignment/>
      <protection/>
    </xf>
    <xf numFmtId="165" fontId="10" fillId="43" borderId="23" xfId="0" applyNumberFormat="1" applyFont="1" applyFill="1" applyBorder="1" applyAlignment="1" applyProtection="1">
      <alignment/>
      <protection/>
    </xf>
    <xf numFmtId="165" fontId="10" fillId="0" borderId="23" xfId="0" applyNumberFormat="1" applyFont="1" applyFill="1" applyBorder="1" applyAlignment="1" applyProtection="1">
      <alignment/>
      <protection/>
    </xf>
    <xf numFmtId="0" fontId="9" fillId="0" borderId="29" xfId="0" applyFont="1" applyFill="1" applyBorder="1"/>
    <xf numFmtId="0" fontId="4" fillId="0" borderId="23" xfId="0" applyFont="1" applyFill="1" applyBorder="1"/>
    <xf numFmtId="0" fontId="4" fillId="0" borderId="29" xfId="0" applyFont="1" applyFill="1" applyBorder="1"/>
    <xf numFmtId="0" fontId="4" fillId="0" borderId="33" xfId="27" applyFont="1" applyFill="1" applyBorder="1" applyAlignment="1">
      <alignment horizontal="center" vertical="top" wrapText="1"/>
      <protection/>
    </xf>
    <xf numFmtId="0" fontId="4" fillId="0" borderId="34" xfId="27" applyFont="1" applyFill="1" applyBorder="1" applyAlignment="1">
      <alignment horizontal="center" vertical="top" wrapText="1"/>
      <protection/>
    </xf>
    <xf numFmtId="0" fontId="49" fillId="0" borderId="33" xfId="27" applyFont="1" applyFill="1" applyBorder="1" applyAlignment="1">
      <alignment horizontal="center" vertical="top" wrapText="1"/>
      <protection/>
    </xf>
    <xf numFmtId="0" fontId="49" fillId="0" borderId="34" xfId="27" applyFont="1" applyFill="1" applyBorder="1" applyAlignment="1">
      <alignment horizontal="center" vertical="top" wrapText="1"/>
      <protection/>
    </xf>
    <xf numFmtId="0" fontId="3" fillId="0" borderId="33" xfId="22" applyFont="1" applyFill="1" applyBorder="1" applyAlignment="1">
      <alignment horizontal="center"/>
      <protection/>
    </xf>
    <xf numFmtId="0" fontId="3" fillId="0" borderId="34" xfId="22" applyFont="1" applyFill="1" applyBorder="1" applyAlignment="1">
      <alignment horizontal="center"/>
      <protection/>
    </xf>
    <xf numFmtId="0" fontId="49" fillId="0" borderId="34" xfId="27" applyFont="1" applyFill="1" applyBorder="1" applyAlignment="1" quotePrefix="1">
      <alignment horizontal="center" vertical="top" wrapText="1"/>
      <protection/>
    </xf>
    <xf numFmtId="3" fontId="50" fillId="0" borderId="33" xfId="26" applyFont="1" applyFill="1" applyBorder="1" applyAlignment="1">
      <alignment horizontal="center" vertical="center"/>
      <protection/>
    </xf>
    <xf numFmtId="0" fontId="9" fillId="0" borderId="34" xfId="0" applyFont="1" applyFill="1" applyBorder="1" applyAlignment="1">
      <alignment horizontal="center"/>
    </xf>
    <xf numFmtId="0" fontId="4" fillId="39" borderId="0" xfId="22" applyFont="1" applyFill="1" applyBorder="1">
      <alignment/>
      <protection/>
    </xf>
    <xf numFmtId="0" fontId="51" fillId="0" borderId="21" xfId="0" applyFont="1" applyBorder="1" applyAlignment="1">
      <alignment horizontal="center"/>
    </xf>
    <xf numFmtId="0" fontId="52" fillId="0" borderId="2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3" fillId="0" borderId="21" xfId="22" applyFont="1" applyFill="1" applyBorder="1" applyAlignment="1">
      <alignment horizontal="center" vertical="center"/>
      <protection/>
    </xf>
    <xf numFmtId="0" fontId="53" fillId="39" borderId="21" xfId="22" applyFont="1" applyFill="1" applyBorder="1" applyAlignment="1">
      <alignment horizontal="center" vertical="center"/>
      <protection/>
    </xf>
  </cellXfs>
  <cellStyles count="8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MYÖ2" xfId="26"/>
    <cellStyle name="Normal_Sayfa2" xfId="27"/>
    <cellStyle name="Normal_TABLO-69" xfId="28"/>
    <cellStyle name="Binlik Ayracı" xfId="29"/>
    <cellStyle name="Virgül 2 2" xfId="30"/>
    <cellStyle name="Yüzde" xfId="31"/>
    <cellStyle name="Binlik Ayracı 4" xfId="32"/>
    <cellStyle name="Binlik Ayracı 3" xfId="33"/>
    <cellStyle name="Normal 104" xfId="34"/>
    <cellStyle name="İyi" xfId="35"/>
    <cellStyle name="Kötü" xfId="36"/>
    <cellStyle name="Nötr" xfId="37"/>
    <cellStyle name="Bağlı Hücre" xfId="38"/>
    <cellStyle name="İşaretli Hücre" xfId="39"/>
    <cellStyle name="Uyarı Metni" xfId="40"/>
    <cellStyle name="Açıklama Metni" xfId="41"/>
    <cellStyle name="Vurgu2" xfId="42"/>
    <cellStyle name="%40 - Vurgu2" xfId="43"/>
    <cellStyle name="%60 - Vurgu2" xfId="44"/>
    <cellStyle name="Vurgu3" xfId="45"/>
    <cellStyle name="Vurgu5" xfId="46"/>
    <cellStyle name="%60 - Vurgu5" xfId="47"/>
    <cellStyle name="Vurgu6" xfId="48"/>
    <cellStyle name="%20 - Vurgu2 8" xfId="49"/>
    <cellStyle name="%20 - Vurgu1 4 2" xfId="50"/>
    <cellStyle name="%20 - Vurgu2 5" xfId="51"/>
    <cellStyle name="%20 - Vurgu1 3 3" xfId="52"/>
    <cellStyle name="%20 - Vurgu1 3 2" xfId="53"/>
    <cellStyle name="%20 - Vurgu1 3" xfId="54"/>
    <cellStyle name="%20 - Vurgu1 2_25.İL-EMOD-Öncelikli Yaşam" xfId="55"/>
    <cellStyle name="%20 - Vurgu1 2" xfId="56"/>
    <cellStyle name="%20 - Vurgu2 2" xfId="57"/>
    <cellStyle name="%20 - Vurgu1 4" xfId="58"/>
    <cellStyle name="%20 - Vurgu1 5" xfId="59"/>
    <cellStyle name="%20 - Vurgu2 2_25.İL-EMOD-Öncelikli Yaşam" xfId="60"/>
    <cellStyle name="%20 - Vurgu1 2 2" xfId="61"/>
    <cellStyle name="%20 - Vurgu2 2 2" xfId="62"/>
    <cellStyle name="%20 - Vurgu1 2 3" xfId="63"/>
    <cellStyle name="Normal 110" xfId="64"/>
    <cellStyle name="%20 - Vurgu2 2 3" xfId="65"/>
    <cellStyle name="%20 - Vurgu1 4 3" xfId="66"/>
    <cellStyle name="%20 - Vurgu2 3" xfId="67"/>
    <cellStyle name="%20 - Vurgu2 3 2" xfId="68"/>
    <cellStyle name="%20 - Vurgu2 3 3" xfId="69"/>
    <cellStyle name="%20 - Vurgu2 4" xfId="70"/>
    <cellStyle name="%20 - Vurgu2 4 2" xfId="71"/>
    <cellStyle name="%20 - Vurgu2 4 3" xfId="72"/>
    <cellStyle name="%20 - Vurgu3 5" xfId="73"/>
    <cellStyle name="%20 - Vurgu3 2" xfId="74"/>
    <cellStyle name="%20 - Vurgu3 2 2" xfId="75"/>
    <cellStyle name="%20 - Vurgu3 2 3" xfId="76"/>
    <cellStyle name="%20 - Vurgu3 2_25.İL-EMOD-Öncelikli Yaşam" xfId="77"/>
    <cellStyle name="%20 - Vurgu3 3" xfId="78"/>
    <cellStyle name="%20 - Vurgu3 3 2" xfId="79"/>
    <cellStyle name="%20 - Vurgu3 3 3" xfId="80"/>
    <cellStyle name="%20 - Vurgu3 4" xfId="81"/>
    <cellStyle name="%20 - Vurgu3 4 2" xfId="82"/>
    <cellStyle name="%20 - Vurgu3 4 3" xfId="83"/>
    <cellStyle name="%20 - Vurgu4 5" xfId="84"/>
    <cellStyle name="%20 - Vurgu4 2" xfId="85"/>
    <cellStyle name="%20 - Vurgu4 2 2" xfId="86"/>
    <cellStyle name="%20 - Vurgu4 2 3" xfId="87"/>
    <cellStyle name="%20 - Vurgu4 2_25.İL-EMOD-Öncelikli Yaşam" xfId="88"/>
    <cellStyle name="%20 - Vurgu4 3" xfId="89"/>
    <cellStyle name="%20 - Vurgu4 3 2" xfId="90"/>
    <cellStyle name="%20 - Vurgu4 3 3" xfId="91"/>
    <cellStyle name="%20 - Vurgu4 4" xfId="92"/>
    <cellStyle name="%20 - Vurgu4 4 2" xfId="93"/>
    <cellStyle name="%20 - Vurgu4 4 3" xfId="94"/>
    <cellStyle name="%20 - Vurgu5 5" xfId="95"/>
    <cellStyle name="%20 - Vurgu5 2" xfId="96"/>
    <cellStyle name="%20 - Vurgu5 2 2" xfId="97"/>
    <cellStyle name="%20 - Vurgu5 2 3" xfId="98"/>
    <cellStyle name="%20 - Vurgu5 2_25.İL-EMOD-Öncelikli Yaşam" xfId="99"/>
    <cellStyle name="%20 - Vurgu5 3" xfId="100"/>
    <cellStyle name="%20 - Vurgu5 3 2" xfId="101"/>
    <cellStyle name="%20 - Vurgu5 3 3" xfId="102"/>
    <cellStyle name="%20 - Vurgu5 4" xfId="103"/>
    <cellStyle name="%20 - Vurgu5 4 2" xfId="104"/>
    <cellStyle name="%20 - Vurgu5 4 3" xfId="105"/>
    <cellStyle name="%20 - Vurgu6 5" xfId="106"/>
    <cellStyle name="%20 - Vurgu6 2" xfId="107"/>
    <cellStyle name="%20 - Vurgu6 2 2" xfId="108"/>
    <cellStyle name="%20 - Vurgu6 2 3" xfId="109"/>
    <cellStyle name="%20 - Vurgu6 2_25.İL-EMOD-Öncelikli Yaşam" xfId="110"/>
    <cellStyle name="%20 - Vurgu6 3" xfId="111"/>
    <cellStyle name="%20 - Vurgu6 3 2" xfId="112"/>
    <cellStyle name="%20 - Vurgu6 3 3" xfId="113"/>
    <cellStyle name="%20 - Vurgu6 4" xfId="114"/>
    <cellStyle name="%20 - Vurgu6 4 2" xfId="115"/>
    <cellStyle name="%20 - Vurgu6 4 3" xfId="116"/>
    <cellStyle name="%40 - Vurgu1 5" xfId="117"/>
    <cellStyle name="%40 - Vurgu1 2" xfId="118"/>
    <cellStyle name="%40 - Vurgu1 2 2" xfId="119"/>
    <cellStyle name="%40 - Vurgu1 2 3" xfId="120"/>
    <cellStyle name="%40 - Vurgu1 2_25.İL-EMOD-Öncelikli Yaşam" xfId="121"/>
    <cellStyle name="%40 - Vurgu1 3" xfId="122"/>
    <cellStyle name="%40 - Vurgu1 3 2" xfId="123"/>
    <cellStyle name="%40 - Vurgu1 3 3" xfId="124"/>
    <cellStyle name="%40 - Vurgu1 4" xfId="125"/>
    <cellStyle name="%40 - Vurgu1 4 2" xfId="126"/>
    <cellStyle name="%40 - Vurgu1 4 3" xfId="127"/>
    <cellStyle name="%40 - Vurgu2 2" xfId="128"/>
    <cellStyle name="%40 - Vurgu2 2 2" xfId="129"/>
    <cellStyle name="%40 - Vurgu2 2 3" xfId="130"/>
    <cellStyle name="%40 - Vurgu2 2_25.İL-EMOD-Öncelikli Yaşam" xfId="131"/>
    <cellStyle name="%40 - Vurgu2 3" xfId="132"/>
    <cellStyle name="%40 - Vurgu2 3 2" xfId="133"/>
    <cellStyle name="%40 - Vurgu2 3 3" xfId="134"/>
    <cellStyle name="%40 - Vurgu2 4" xfId="135"/>
    <cellStyle name="%40 - Vurgu2 4 2" xfId="136"/>
    <cellStyle name="%40 - Vurgu2 4 3" xfId="137"/>
    <cellStyle name="%40 - Vurgu3 5" xfId="138"/>
    <cellStyle name="%40 - Vurgu3 2" xfId="139"/>
    <cellStyle name="%40 - Vurgu3 2 2" xfId="140"/>
    <cellStyle name="%40 - Vurgu3 2 3" xfId="141"/>
    <cellStyle name="%40 - Vurgu3 2_25.İL-EMOD-Öncelikli Yaşam" xfId="142"/>
    <cellStyle name="%40 - Vurgu3 3" xfId="143"/>
    <cellStyle name="%40 - Vurgu3 3 2" xfId="144"/>
    <cellStyle name="%40 - Vurgu3 3 3" xfId="145"/>
    <cellStyle name="%40 - Vurgu3 4" xfId="146"/>
    <cellStyle name="%40 - Vurgu3 4 2" xfId="147"/>
    <cellStyle name="%40 - Vurgu3 4 3" xfId="148"/>
    <cellStyle name="%40 - Vurgu4 5" xfId="149"/>
    <cellStyle name="%40 - Vurgu4 2" xfId="150"/>
    <cellStyle name="%40 - Vurgu4 2 2" xfId="151"/>
    <cellStyle name="%40 - Vurgu4 2 3" xfId="152"/>
    <cellStyle name="%40 - Vurgu4 2_25.İL-EMOD-Öncelikli Yaşam" xfId="153"/>
    <cellStyle name="%40 - Vurgu4 3" xfId="154"/>
    <cellStyle name="%40 - Vurgu4 3 2" xfId="155"/>
    <cellStyle name="%40 - Vurgu4 3 3" xfId="156"/>
    <cellStyle name="%40 - Vurgu4 4" xfId="157"/>
    <cellStyle name="%40 - Vurgu4 4 2" xfId="158"/>
    <cellStyle name="%40 - Vurgu4 4 3" xfId="159"/>
    <cellStyle name="%40 - Vurgu5 5" xfId="160"/>
    <cellStyle name="%40 - Vurgu5 2" xfId="161"/>
    <cellStyle name="%40 - Vurgu5 2 2" xfId="162"/>
    <cellStyle name="%40 - Vurgu5 2 3" xfId="163"/>
    <cellStyle name="%40 - Vurgu5 2_25.İL-EMOD-Öncelikli Yaşam" xfId="164"/>
    <cellStyle name="%40 - Vurgu5 3" xfId="165"/>
    <cellStyle name="%40 - Vurgu5 3 2" xfId="166"/>
    <cellStyle name="%40 - Vurgu5 3 3" xfId="167"/>
    <cellStyle name="%40 - Vurgu5 4" xfId="168"/>
    <cellStyle name="%40 - Vurgu5 4 2" xfId="169"/>
    <cellStyle name="%40 - Vurgu5 4 3" xfId="170"/>
    <cellStyle name="%40 - Vurgu6 5" xfId="171"/>
    <cellStyle name="%40 - Vurgu6 2" xfId="172"/>
    <cellStyle name="%40 - Vurgu6 2 2" xfId="173"/>
    <cellStyle name="%40 - Vurgu6 2 3" xfId="174"/>
    <cellStyle name="%40 - Vurgu6 2_25.İL-EMOD-Öncelikli Yaşam" xfId="175"/>
    <cellStyle name="%40 - Vurgu6 3" xfId="176"/>
    <cellStyle name="%40 - Vurgu6 3 2" xfId="177"/>
    <cellStyle name="%40 - Vurgu6 3 3" xfId="178"/>
    <cellStyle name="%40 - Vurgu6 4" xfId="179"/>
    <cellStyle name="%40 - Vurgu6 4 2" xfId="180"/>
    <cellStyle name="%40 - Vurgu6 4 3" xfId="181"/>
    <cellStyle name="%60 - Vurgu1 5" xfId="182"/>
    <cellStyle name="%60 - Vurgu1 2" xfId="183"/>
    <cellStyle name="%60 - Vurgu1 3" xfId="184"/>
    <cellStyle name="%60 - Vurgu1 4" xfId="185"/>
    <cellStyle name="%20 - Vurgu2 6" xfId="186"/>
    <cellStyle name="%60 - Vurgu2 2" xfId="187"/>
    <cellStyle name="%60 - Vurgu2 3" xfId="188"/>
    <cellStyle name="%60 - Vurgu2 4" xfId="189"/>
    <cellStyle name="%60 - Vurgu3 5" xfId="190"/>
    <cellStyle name="%60 - Vurgu3 2" xfId="191"/>
    <cellStyle name="%60 - Vurgu3 3" xfId="192"/>
    <cellStyle name="%60 - Vurgu3 4" xfId="193"/>
    <cellStyle name="%60 - Vurgu4 5" xfId="194"/>
    <cellStyle name="%60 - Vurgu4 2" xfId="195"/>
    <cellStyle name="%60 - Vurgu4 3" xfId="196"/>
    <cellStyle name="%60 - Vurgu4 4" xfId="197"/>
    <cellStyle name="%60 - Vurgu5 2" xfId="198"/>
    <cellStyle name="%60 - Vurgu5 3" xfId="199"/>
    <cellStyle name="%60 - Vurgu5 4" xfId="200"/>
    <cellStyle name="%60 - Vurgu6 5" xfId="201"/>
    <cellStyle name="%60 - Vurgu6 2" xfId="202"/>
    <cellStyle name="%60 - Vurgu6 3" xfId="203"/>
    <cellStyle name="%60 - Vurgu6 4" xfId="204"/>
    <cellStyle name="Açıklama Metni 2" xfId="205"/>
    <cellStyle name="Açıklama Metni 3" xfId="206"/>
    <cellStyle name="Açıklama Metni 4" xfId="207"/>
    <cellStyle name="Ana Başlık 5" xfId="208"/>
    <cellStyle name="Ana Başlık 2" xfId="209"/>
    <cellStyle name="Ana Başlık 3" xfId="210"/>
    <cellStyle name="Ana Başlık 4" xfId="211"/>
    <cellStyle name="Bağlı Hücre 2" xfId="212"/>
    <cellStyle name="Bağlı Hücre 3" xfId="213"/>
    <cellStyle name="Bağlı Hücre 4" xfId="214"/>
    <cellStyle name="Başlık 1 5" xfId="215"/>
    <cellStyle name="Başlık 1 2" xfId="216"/>
    <cellStyle name="Başlık 1 3" xfId="217"/>
    <cellStyle name="Başlık 1 4" xfId="218"/>
    <cellStyle name="Başlık 2 5" xfId="219"/>
    <cellStyle name="Başlık 2 2" xfId="220"/>
    <cellStyle name="Başlık 2 3" xfId="221"/>
    <cellStyle name="Başlık 2 4" xfId="222"/>
    <cellStyle name="Başlık 3 5" xfId="223"/>
    <cellStyle name="Başlık 3 2" xfId="224"/>
    <cellStyle name="Başlık 3 3" xfId="225"/>
    <cellStyle name="Başlık 3 4" xfId="226"/>
    <cellStyle name="Başlık 4 5" xfId="227"/>
    <cellStyle name="Başlık 4 2" xfId="228"/>
    <cellStyle name="Başlık 4 3" xfId="229"/>
    <cellStyle name="Başlık 4 4" xfId="230"/>
    <cellStyle name="Comma 2" xfId="231"/>
    <cellStyle name="Comma 2 2" xfId="232"/>
    <cellStyle name="Çıkış 5" xfId="233"/>
    <cellStyle name="Çıkış 2" xfId="234"/>
    <cellStyle name="Çıkış 3" xfId="235"/>
    <cellStyle name="Çıkış 4" xfId="236"/>
    <cellStyle name="Giriş 5" xfId="237"/>
    <cellStyle name="Giriş 2" xfId="238"/>
    <cellStyle name="Giriş 3" xfId="239"/>
    <cellStyle name="Giriş 4" xfId="240"/>
    <cellStyle name="Hesaplama 5" xfId="241"/>
    <cellStyle name="Hesaplama 2" xfId="242"/>
    <cellStyle name="Hesaplama 3" xfId="243"/>
    <cellStyle name="Hesaplama 4" xfId="244"/>
    <cellStyle name="İşaretli Hücre 2" xfId="245"/>
    <cellStyle name="İşaretli Hücre 3" xfId="246"/>
    <cellStyle name="İşaretli Hücre 4" xfId="247"/>
    <cellStyle name="İyi 2" xfId="248"/>
    <cellStyle name="İyi 3" xfId="249"/>
    <cellStyle name="İyi 4" xfId="250"/>
    <cellStyle name="İzlenen Köprü 2" xfId="251"/>
    <cellStyle name="Köprü 2" xfId="252"/>
    <cellStyle name="Köprü 3" xfId="253"/>
    <cellStyle name="Kötü 2" xfId="254"/>
    <cellStyle name="Kötü 3" xfId="255"/>
    <cellStyle name="Kötü 4" xfId="256"/>
    <cellStyle name="Normal 10" xfId="257"/>
    <cellStyle name="Normal 10 2" xfId="258"/>
    <cellStyle name="Normal 100" xfId="259"/>
    <cellStyle name="Normal 101" xfId="260"/>
    <cellStyle name="Normal 102" xfId="261"/>
    <cellStyle name="Normal 103" xfId="262"/>
    <cellStyle name="Normal 105" xfId="263"/>
    <cellStyle name="Normal 105 2" xfId="264"/>
    <cellStyle name="Normal 106" xfId="265"/>
    <cellStyle name="Normal 107" xfId="266"/>
    <cellStyle name="Normal 108" xfId="267"/>
    <cellStyle name="Normal 109" xfId="268"/>
    <cellStyle name="Normal 11" xfId="269"/>
    <cellStyle name="Normal 11 10" xfId="270"/>
    <cellStyle name="Normal 11 11" xfId="271"/>
    <cellStyle name="Normal 11 12" xfId="272"/>
    <cellStyle name="Normal 11 2" xfId="273"/>
    <cellStyle name="Normal 11 2 2" xfId="274"/>
    <cellStyle name="Normal 11 2 3" xfId="275"/>
    <cellStyle name="Normal 11 3" xfId="276"/>
    <cellStyle name="Normal 11 3 2" xfId="277"/>
    <cellStyle name="Normal 11 3 3" xfId="278"/>
    <cellStyle name="Normal 11 4" xfId="279"/>
    <cellStyle name="Normal 11 4 2" xfId="280"/>
    <cellStyle name="Normal 11 4 3" xfId="281"/>
    <cellStyle name="Normal 11 5" xfId="282"/>
    <cellStyle name="Normal 11 5 2" xfId="283"/>
    <cellStyle name="Normal 11 5 3" xfId="284"/>
    <cellStyle name="Normal 11 6" xfId="285"/>
    <cellStyle name="Normal 11 6 2" xfId="286"/>
    <cellStyle name="Normal 11 6 3" xfId="287"/>
    <cellStyle name="Normal 11 7" xfId="288"/>
    <cellStyle name="Normal 11 7 2" xfId="289"/>
    <cellStyle name="Normal 11 7 3" xfId="290"/>
    <cellStyle name="Normal 11 8" xfId="291"/>
    <cellStyle name="Normal 11 8 2" xfId="292"/>
    <cellStyle name="Normal 11 8 3" xfId="293"/>
    <cellStyle name="Normal 11 9" xfId="294"/>
    <cellStyle name="Normal 12" xfId="295"/>
    <cellStyle name="Normal 12 2" xfId="296"/>
    <cellStyle name="Normal 12 2 2" xfId="297"/>
    <cellStyle name="Normal 12 2 3" xfId="298"/>
    <cellStyle name="Normal 12 3" xfId="299"/>
    <cellStyle name="Normal 12 4" xfId="300"/>
    <cellStyle name="Normal 13" xfId="301"/>
    <cellStyle name="Normal 13 2" xfId="302"/>
    <cellStyle name="Normal 13 2 2" xfId="303"/>
    <cellStyle name="Normal 13 2 3" xfId="304"/>
    <cellStyle name="Normal 13 3" xfId="305"/>
    <cellStyle name="Normal 13 4" xfId="306"/>
    <cellStyle name="Normal 14" xfId="307"/>
    <cellStyle name="Normal 14 2" xfId="308"/>
    <cellStyle name="Normal 14 2 2" xfId="309"/>
    <cellStyle name="Normal 14 2 3" xfId="310"/>
    <cellStyle name="Normal 14 3" xfId="311"/>
    <cellStyle name="Normal 15" xfId="312"/>
    <cellStyle name="Normal 15 2" xfId="313"/>
    <cellStyle name="Normal 16" xfId="314"/>
    <cellStyle name="Normal 16 2" xfId="315"/>
    <cellStyle name="Normal 16 2 2" xfId="316"/>
    <cellStyle name="Normal 16 2 3" xfId="317"/>
    <cellStyle name="Normal 16 3" xfId="318"/>
    <cellStyle name="Normal 17" xfId="319"/>
    <cellStyle name="Normal 17 2" xfId="320"/>
    <cellStyle name="Normal 17 2 2" xfId="321"/>
    <cellStyle name="Normal 17 2 3" xfId="322"/>
    <cellStyle name="Normal 17 3" xfId="323"/>
    <cellStyle name="Normal 18" xfId="324"/>
    <cellStyle name="Normal 18 2" xfId="325"/>
    <cellStyle name="Normal 18 3" xfId="326"/>
    <cellStyle name="Normal 18 4" xfId="327"/>
    <cellStyle name="Normal 19" xfId="328"/>
    <cellStyle name="Normal 19 2" xfId="329"/>
    <cellStyle name="Normal 19 3" xfId="330"/>
    <cellStyle name="Normal 19 4" xfId="331"/>
    <cellStyle name="Normal 2 10" xfId="332"/>
    <cellStyle name="Normal 2 10 2" xfId="333"/>
    <cellStyle name="Normal 2 10 3" xfId="334"/>
    <cellStyle name="Normal 2 11" xfId="335"/>
    <cellStyle name="Normal 2 12" xfId="336"/>
    <cellStyle name="Normal 2 13" xfId="337"/>
    <cellStyle name="Normal 2 14" xfId="338"/>
    <cellStyle name="Normal 2 15" xfId="339"/>
    <cellStyle name="Normal 2 16" xfId="340"/>
    <cellStyle name="Normal 2 17" xfId="341"/>
    <cellStyle name="Normal 2 18" xfId="342"/>
    <cellStyle name="Normal 2 19" xfId="343"/>
    <cellStyle name="Normal 2 2" xfId="344"/>
    <cellStyle name="Normal 2 2 2" xfId="345"/>
    <cellStyle name="Normal 2 2 3" xfId="346"/>
    <cellStyle name="Normal 2 2 4" xfId="347"/>
    <cellStyle name="Normal 2 3" xfId="348"/>
    <cellStyle name="Normal 2 3 2" xfId="349"/>
    <cellStyle name="Normal 2 3 2 2" xfId="350"/>
    <cellStyle name="Normal 2 3 3" xfId="351"/>
    <cellStyle name="Normal 2 4" xfId="352"/>
    <cellStyle name="Normal 2 4 10" xfId="353"/>
    <cellStyle name="Normal 2 4 11" xfId="354"/>
    <cellStyle name="Normal 2 4 12" xfId="355"/>
    <cellStyle name="Normal 2 4 2" xfId="356"/>
    <cellStyle name="Normal 2 4 2 2" xfId="357"/>
    <cellStyle name="Normal 2 4 2 3" xfId="358"/>
    <cellStyle name="Normal 2 4 2 4" xfId="359"/>
    <cellStyle name="Normal 2 4 2 5" xfId="360"/>
    <cellStyle name="Normal 2 4 3" xfId="361"/>
    <cellStyle name="Normal 2 4 3 2" xfId="362"/>
    <cellStyle name="Normal 2 4 3 3" xfId="363"/>
    <cellStyle name="Normal 2 4 4" xfId="364"/>
    <cellStyle name="Normal 2 4 4 2" xfId="365"/>
    <cellStyle name="Normal 2 4 4 3" xfId="366"/>
    <cellStyle name="Normal 2 4 5" xfId="367"/>
    <cellStyle name="Normal 2 4 5 2" xfId="368"/>
    <cellStyle name="Normal 2 4 5 3" xfId="369"/>
    <cellStyle name="Normal 2 4 6" xfId="370"/>
    <cellStyle name="Normal 2 4 6 2" xfId="371"/>
    <cellStyle name="Normal 2 4 6 3" xfId="372"/>
    <cellStyle name="Normal 2 4 7" xfId="373"/>
    <cellStyle name="Normal 2 4 7 2" xfId="374"/>
    <cellStyle name="Normal 2 4 7 3" xfId="375"/>
    <cellStyle name="Normal 2 4 8" xfId="376"/>
    <cellStyle name="Normal 2 4 8 2" xfId="377"/>
    <cellStyle name="Normal 2 4 8 3" xfId="378"/>
    <cellStyle name="Normal 2 4 9" xfId="379"/>
    <cellStyle name="Normal 2 5" xfId="380"/>
    <cellStyle name="Normal 2 5 2" xfId="381"/>
    <cellStyle name="Normal 2 5 2 2" xfId="382"/>
    <cellStyle name="Normal 2 5 3" xfId="383"/>
    <cellStyle name="Normal 2 6" xfId="384"/>
    <cellStyle name="Normal 2 6 2" xfId="385"/>
    <cellStyle name="Normal 2 6 2 2" xfId="386"/>
    <cellStyle name="Normal 2 6 3" xfId="387"/>
    <cellStyle name="Normal 2 7" xfId="388"/>
    <cellStyle name="Normal 2 7 2" xfId="389"/>
    <cellStyle name="Normal 2 7 3" xfId="390"/>
    <cellStyle name="Normal 2 8" xfId="391"/>
    <cellStyle name="Normal 2 8 2" xfId="392"/>
    <cellStyle name="Normal 2 8 3" xfId="393"/>
    <cellStyle name="Normal 2 9" xfId="394"/>
    <cellStyle name="Normal 2 9 2" xfId="395"/>
    <cellStyle name="Normal 2 9 3" xfId="396"/>
    <cellStyle name="Normal 20" xfId="397"/>
    <cellStyle name="Normal 20 2" xfId="398"/>
    <cellStyle name="Normal 20 3" xfId="399"/>
    <cellStyle name="Normal 20 4" xfId="400"/>
    <cellStyle name="Normal 21" xfId="401"/>
    <cellStyle name="Normal 21 2" xfId="402"/>
    <cellStyle name="Normal 21 3" xfId="403"/>
    <cellStyle name="Normal 21 4" xfId="404"/>
    <cellStyle name="Normal 22" xfId="405"/>
    <cellStyle name="Normal 22 2" xfId="406"/>
    <cellStyle name="Normal 22 3" xfId="407"/>
    <cellStyle name="Normal 22 4" xfId="408"/>
    <cellStyle name="Normal 23" xfId="409"/>
    <cellStyle name="Normal 23 2" xfId="410"/>
    <cellStyle name="Normal 23 3" xfId="411"/>
    <cellStyle name="Normal 23 4" xfId="412"/>
    <cellStyle name="Normal 24" xfId="413"/>
    <cellStyle name="Normal 24 2" xfId="414"/>
    <cellStyle name="Normal 24 2 2" xfId="415"/>
    <cellStyle name="Normal 24 3" xfId="416"/>
    <cellStyle name="Normal 24 3 2" xfId="417"/>
    <cellStyle name="Normal 24 4" xfId="418"/>
    <cellStyle name="Normal 24 5" xfId="419"/>
    <cellStyle name="Normal 24 6" xfId="420"/>
    <cellStyle name="Normal 25" xfId="421"/>
    <cellStyle name="Normal 25 2" xfId="422"/>
    <cellStyle name="Normal 25 2 2" xfId="423"/>
    <cellStyle name="Normal 25 2 3" xfId="424"/>
    <cellStyle name="Normal 25 2 4" xfId="425"/>
    <cellStyle name="Normal 25 3" xfId="426"/>
    <cellStyle name="Normal 25 4" xfId="427"/>
    <cellStyle name="Normal 25 5" xfId="428"/>
    <cellStyle name="Normal 25 6" xfId="429"/>
    <cellStyle name="Normal 26" xfId="430"/>
    <cellStyle name="Normal 26 2" xfId="431"/>
    <cellStyle name="Normal 26 2 2" xfId="432"/>
    <cellStyle name="Normal 26 2 3" xfId="433"/>
    <cellStyle name="Normal 26 3" xfId="434"/>
    <cellStyle name="Normal 27" xfId="435"/>
    <cellStyle name="Normal 27 2" xfId="436"/>
    <cellStyle name="Normal 27 2 2" xfId="437"/>
    <cellStyle name="Normal 27 2 3" xfId="438"/>
    <cellStyle name="Normal 27 3" xfId="439"/>
    <cellStyle name="Normal 28" xfId="440"/>
    <cellStyle name="Normal 28 2" xfId="441"/>
    <cellStyle name="Normal 28 2 2" xfId="442"/>
    <cellStyle name="Normal 28 2 3" xfId="443"/>
    <cellStyle name="Normal 28 3" xfId="444"/>
    <cellStyle name="Normal 29" xfId="445"/>
    <cellStyle name="Normal 29 2" xfId="446"/>
    <cellStyle name="Normal 29 2 2" xfId="447"/>
    <cellStyle name="Normal 29 2 3" xfId="448"/>
    <cellStyle name="Normal 29 2 4" xfId="449"/>
    <cellStyle name="Normal 29 3" xfId="450"/>
    <cellStyle name="Normal 29 4" xfId="451"/>
    <cellStyle name="Normal 29 5" xfId="452"/>
    <cellStyle name="Normal 3 8" xfId="453"/>
    <cellStyle name="Normal 3 2" xfId="454"/>
    <cellStyle name="Normal 3 2 2" xfId="455"/>
    <cellStyle name="Normal 3 2 3" xfId="456"/>
    <cellStyle name="Normal 3 3" xfId="457"/>
    <cellStyle name="Normal 3 3 2" xfId="458"/>
    <cellStyle name="Normal 3 3 3" xfId="459"/>
    <cellStyle name="Normal 3 4" xfId="460"/>
    <cellStyle name="Normal 3 4 2" xfId="461"/>
    <cellStyle name="Normal 3 4 3" xfId="462"/>
    <cellStyle name="Normal 3 5" xfId="463"/>
    <cellStyle name="Normal 3 5 2" xfId="464"/>
    <cellStyle name="Normal 3 5 3" xfId="465"/>
    <cellStyle name="Normal 3 6" xfId="466"/>
    <cellStyle name="Normal 3 7" xfId="467"/>
    <cellStyle name="Normal 30" xfId="468"/>
    <cellStyle name="Normal 30 2" xfId="469"/>
    <cellStyle name="Normal 30 3" xfId="470"/>
    <cellStyle name="Normal 30 4" xfId="471"/>
    <cellStyle name="Normal 31" xfId="472"/>
    <cellStyle name="Normal 31 2" xfId="473"/>
    <cellStyle name="Normal 31 3" xfId="474"/>
    <cellStyle name="Normal 31 4" xfId="475"/>
    <cellStyle name="Normal 32" xfId="476"/>
    <cellStyle name="Normal 32 2" xfId="477"/>
    <cellStyle name="Normal 32 3" xfId="478"/>
    <cellStyle name="Normal 32 4" xfId="479"/>
    <cellStyle name="Normal 33" xfId="480"/>
    <cellStyle name="Normal 33 2" xfId="481"/>
    <cellStyle name="Normal 33 3" xfId="482"/>
    <cellStyle name="Normal 33 4" xfId="483"/>
    <cellStyle name="Normal 34" xfId="484"/>
    <cellStyle name="Normal 34 2" xfId="485"/>
    <cellStyle name="Normal 34 3" xfId="486"/>
    <cellStyle name="Normal 34 4" xfId="487"/>
    <cellStyle name="Normal 35" xfId="488"/>
    <cellStyle name="Normal 35 2" xfId="489"/>
    <cellStyle name="Normal 35 3" xfId="490"/>
    <cellStyle name="Normal 35 4" xfId="491"/>
    <cellStyle name="Normal 36" xfId="492"/>
    <cellStyle name="Normal 36 2" xfId="493"/>
    <cellStyle name="Normal 36 3" xfId="494"/>
    <cellStyle name="Normal 36 4" xfId="495"/>
    <cellStyle name="Normal 37" xfId="496"/>
    <cellStyle name="Normal 37 2" xfId="497"/>
    <cellStyle name="Normal 37 3" xfId="498"/>
    <cellStyle name="Normal 37 4" xfId="499"/>
    <cellStyle name="Normal 38" xfId="500"/>
    <cellStyle name="Normal 38 2" xfId="501"/>
    <cellStyle name="Normal 38 3" xfId="502"/>
    <cellStyle name="Normal 39" xfId="503"/>
    <cellStyle name="Normal 39 2" xfId="504"/>
    <cellStyle name="Normal 39 3" xfId="505"/>
    <cellStyle name="Normal 4" xfId="506"/>
    <cellStyle name="Normal 4 2" xfId="507"/>
    <cellStyle name="Normal 4 2_25.İL-EMOD-Öncelikli Yaşam" xfId="508"/>
    <cellStyle name="Normal 4 3" xfId="509"/>
    <cellStyle name="Normal 4 3 10" xfId="510"/>
    <cellStyle name="Normal 4 3 10 2" xfId="511"/>
    <cellStyle name="Normal 4 3 10 3" xfId="512"/>
    <cellStyle name="Normal 4 3 11" xfId="513"/>
    <cellStyle name="Normal 4 3 12" xfId="514"/>
    <cellStyle name="Normal 4 3 13" xfId="515"/>
    <cellStyle name="Normal 4 3 2" xfId="516"/>
    <cellStyle name="Normal 4 3 2 10" xfId="517"/>
    <cellStyle name="Normal 4 3 2 11" xfId="518"/>
    <cellStyle name="Normal 4 3 2 2" xfId="519"/>
    <cellStyle name="Normal 4 3 2 2 2" xfId="520"/>
    <cellStyle name="Normal 4 3 2 2 3" xfId="521"/>
    <cellStyle name="Normal 4 3 2 2 4" xfId="522"/>
    <cellStyle name="Normal 4 3 2 3" xfId="523"/>
    <cellStyle name="Normal 4 3 2 3 2" xfId="524"/>
    <cellStyle name="Normal 4 3 2 3 3" xfId="525"/>
    <cellStyle name="Normal 4 3 2 4" xfId="526"/>
    <cellStyle name="Normal 4 3 2 4 2" xfId="527"/>
    <cellStyle name="Normal 4 3 2 4 3" xfId="528"/>
    <cellStyle name="Normal 4 3 2 5" xfId="529"/>
    <cellStyle name="Normal 4 3 2 5 2" xfId="530"/>
    <cellStyle name="Normal 4 3 2 5 3" xfId="531"/>
    <cellStyle name="Normal 4 3 2 6" xfId="532"/>
    <cellStyle name="Normal 4 3 2 6 2" xfId="533"/>
    <cellStyle name="Normal 4 3 2 6 3" xfId="534"/>
    <cellStyle name="Normal 4 3 2 7" xfId="535"/>
    <cellStyle name="Normal 4 3 2 7 2" xfId="536"/>
    <cellStyle name="Normal 4 3 2 7 3" xfId="537"/>
    <cellStyle name="Normal 4 3 2 8" xfId="538"/>
    <cellStyle name="Normal 4 3 2 8 2" xfId="539"/>
    <cellStyle name="Normal 4 3 2 8 3" xfId="540"/>
    <cellStyle name="Normal 4 3 2 9" xfId="541"/>
    <cellStyle name="Normal 4 3 3" xfId="542"/>
    <cellStyle name="Normal 4 3 3 2" xfId="543"/>
    <cellStyle name="Normal 4 3 3 3" xfId="544"/>
    <cellStyle name="Normal 4 3 3 4" xfId="545"/>
    <cellStyle name="Normal 4 3 4" xfId="546"/>
    <cellStyle name="Normal 4 3 4 10" xfId="547"/>
    <cellStyle name="Normal 4 3 4 11" xfId="548"/>
    <cellStyle name="Normal 4 3 4 2" xfId="549"/>
    <cellStyle name="Normal 4 3 4 2 2" xfId="550"/>
    <cellStyle name="Normal 4 3 4 2 3" xfId="551"/>
    <cellStyle name="Normal 4 3 4 2 4" xfId="552"/>
    <cellStyle name="Normal 4 3 4 3" xfId="553"/>
    <cellStyle name="Normal 4 3 4 3 2" xfId="554"/>
    <cellStyle name="Normal 4 3 4 3 3" xfId="555"/>
    <cellStyle name="Normal 4 3 4 4" xfId="556"/>
    <cellStyle name="Normal 4 3 4 4 2" xfId="557"/>
    <cellStyle name="Normal 4 3 4 4 3" xfId="558"/>
    <cellStyle name="Normal 4 3 4 5" xfId="559"/>
    <cellStyle name="Normal 4 3 4 5 2" xfId="560"/>
    <cellStyle name="Normal 4 3 4 5 3" xfId="561"/>
    <cellStyle name="Normal 4 3 4 6" xfId="562"/>
    <cellStyle name="Normal 4 3 4 6 2" xfId="563"/>
    <cellStyle name="Normal 4 3 4 6 3" xfId="564"/>
    <cellStyle name="Normal 4 3 4 7" xfId="565"/>
    <cellStyle name="Normal 4 3 4 7 2" xfId="566"/>
    <cellStyle name="Normal 4 3 4 7 3" xfId="567"/>
    <cellStyle name="Normal 4 3 4 8" xfId="568"/>
    <cellStyle name="Normal 4 3 4 8 2" xfId="569"/>
    <cellStyle name="Normal 4 3 4 8 3" xfId="570"/>
    <cellStyle name="Normal 4 3 4 9" xfId="571"/>
    <cellStyle name="Normal 4 3 5" xfId="572"/>
    <cellStyle name="Normal 4 3 5 2" xfId="573"/>
    <cellStyle name="Normal 4 3 5 3" xfId="574"/>
    <cellStyle name="Normal 4 3 5 4" xfId="575"/>
    <cellStyle name="Normal 4 3 6" xfId="576"/>
    <cellStyle name="Normal 4 3 6 2" xfId="577"/>
    <cellStyle name="Normal 4 3 6 3" xfId="578"/>
    <cellStyle name="Normal 4 3 7" xfId="579"/>
    <cellStyle name="Normal 4 3 7 2" xfId="580"/>
    <cellStyle name="Normal 4 3 7 3" xfId="581"/>
    <cellStyle name="Normal 4 3 8" xfId="582"/>
    <cellStyle name="Normal 4 3 8 2" xfId="583"/>
    <cellStyle name="Normal 4 3 8 3" xfId="584"/>
    <cellStyle name="Normal 4 3 9" xfId="585"/>
    <cellStyle name="Normal 4 3 9 2" xfId="586"/>
    <cellStyle name="Normal 4 3 9 3" xfId="587"/>
    <cellStyle name="Normal 4 4" xfId="588"/>
    <cellStyle name="Normal 4 5" xfId="589"/>
    <cellStyle name="Normal 4_25.İL-EMOD-Öncelikli Yaşam" xfId="590"/>
    <cellStyle name="Normal 40" xfId="591"/>
    <cellStyle name="Normal 40 2" xfId="592"/>
    <cellStyle name="Normal 40 3" xfId="593"/>
    <cellStyle name="Normal 41" xfId="594"/>
    <cellStyle name="Normal 41 2" xfId="595"/>
    <cellStyle name="Normal 41 3" xfId="596"/>
    <cellStyle name="Normal 42" xfId="597"/>
    <cellStyle name="Normal 42 2" xfId="598"/>
    <cellStyle name="Normal 42 3" xfId="599"/>
    <cellStyle name="Normal 43" xfId="600"/>
    <cellStyle name="Normal 43 2" xfId="601"/>
    <cellStyle name="Normal 43 3" xfId="602"/>
    <cellStyle name="Normal 44" xfId="603"/>
    <cellStyle name="Normal 44 2" xfId="604"/>
    <cellStyle name="Normal 44 3" xfId="605"/>
    <cellStyle name="Normal 45" xfId="606"/>
    <cellStyle name="Normal 45 2" xfId="607"/>
    <cellStyle name="Normal 45 3" xfId="608"/>
    <cellStyle name="Normal 46" xfId="609"/>
    <cellStyle name="Normal 46 2" xfId="610"/>
    <cellStyle name="Normal 46 3" xfId="611"/>
    <cellStyle name="Normal 47" xfId="612"/>
    <cellStyle name="Normal 47 2" xfId="613"/>
    <cellStyle name="Normal 47 3" xfId="614"/>
    <cellStyle name="Normal 48" xfId="615"/>
    <cellStyle name="Normal 48 2" xfId="616"/>
    <cellStyle name="Normal 48 3" xfId="617"/>
    <cellStyle name="Normal 49" xfId="618"/>
    <cellStyle name="Normal 49 2" xfId="619"/>
    <cellStyle name="Normal 49 3" xfId="620"/>
    <cellStyle name="Normal 5" xfId="621"/>
    <cellStyle name="Normal 5 2" xfId="622"/>
    <cellStyle name="Normal 5 3" xfId="623"/>
    <cellStyle name="Normal 5 4" xfId="624"/>
    <cellStyle name="Normal 5 5" xfId="625"/>
    <cellStyle name="Normal 5 6" xfId="626"/>
    <cellStyle name="Normal 5 7" xfId="627"/>
    <cellStyle name="Normal 50" xfId="628"/>
    <cellStyle name="Normal 50 2" xfId="629"/>
    <cellStyle name="Normal 50 3" xfId="630"/>
    <cellStyle name="Normal 51" xfId="631"/>
    <cellStyle name="Normal 51 2" xfId="632"/>
    <cellStyle name="Normal 51 3" xfId="633"/>
    <cellStyle name="Normal 52" xfId="634"/>
    <cellStyle name="Normal 52 2" xfId="635"/>
    <cellStyle name="Normal 52 3" xfId="636"/>
    <cellStyle name="Normal 53" xfId="637"/>
    <cellStyle name="Normal 53 2" xfId="638"/>
    <cellStyle name="Normal 53 3" xfId="639"/>
    <cellStyle name="Normal 54" xfId="640"/>
    <cellStyle name="Normal 54 2" xfId="641"/>
    <cellStyle name="Normal 54 3" xfId="642"/>
    <cellStyle name="Normal 55" xfId="643"/>
    <cellStyle name="Normal 55 2" xfId="644"/>
    <cellStyle name="Normal 55 3" xfId="645"/>
    <cellStyle name="Normal 56" xfId="646"/>
    <cellStyle name="Normal 56 2" xfId="647"/>
    <cellStyle name="Normal 56 3" xfId="648"/>
    <cellStyle name="Normal 57" xfId="649"/>
    <cellStyle name="Normal 57 2" xfId="650"/>
    <cellStyle name="Normal 57 3" xfId="651"/>
    <cellStyle name="Normal 58" xfId="652"/>
    <cellStyle name="Normal 58 2" xfId="653"/>
    <cellStyle name="Normal 58 3" xfId="654"/>
    <cellStyle name="Normal 59" xfId="655"/>
    <cellStyle name="Normal 59 2" xfId="656"/>
    <cellStyle name="Normal 59 3" xfId="657"/>
    <cellStyle name="Normal 6" xfId="658"/>
    <cellStyle name="Normal 6 10" xfId="659"/>
    <cellStyle name="Normal 6 11" xfId="660"/>
    <cellStyle name="Normal 6 12" xfId="661"/>
    <cellStyle name="Normal 6 2" xfId="662"/>
    <cellStyle name="Normal 6 2 2" xfId="663"/>
    <cellStyle name="Normal 6 2 3" xfId="664"/>
    <cellStyle name="Normal 6 2 4" xfId="665"/>
    <cellStyle name="Normal 6 3" xfId="666"/>
    <cellStyle name="Normal 6 3 2" xfId="667"/>
    <cellStyle name="Normal 6 3 3" xfId="668"/>
    <cellStyle name="Normal 6 3 4" xfId="669"/>
    <cellStyle name="Normal 6 4" xfId="670"/>
    <cellStyle name="Normal 6 4 2" xfId="671"/>
    <cellStyle name="Normal 6 4 3" xfId="672"/>
    <cellStyle name="Normal 6 4 4" xfId="673"/>
    <cellStyle name="Normal 6 5" xfId="674"/>
    <cellStyle name="Normal 6 5 2" xfId="675"/>
    <cellStyle name="Normal 6 5 3" xfId="676"/>
    <cellStyle name="Normal 6 6" xfId="677"/>
    <cellStyle name="Normal 6 6 2" xfId="678"/>
    <cellStyle name="Normal 6 6 2 2" xfId="679"/>
    <cellStyle name="Normal 6 6 2 3" xfId="680"/>
    <cellStyle name="Normal 6 6 3" xfId="681"/>
    <cellStyle name="Normal 6 6 4" xfId="682"/>
    <cellStyle name="Normal 6 7" xfId="683"/>
    <cellStyle name="Normal 6 7 2" xfId="684"/>
    <cellStyle name="Normal 6 7 3" xfId="685"/>
    <cellStyle name="Normal 6 8" xfId="686"/>
    <cellStyle name="Normal 6 8 2" xfId="687"/>
    <cellStyle name="Normal 6 8 3" xfId="688"/>
    <cellStyle name="Normal 6 9" xfId="689"/>
    <cellStyle name="Normal 60" xfId="690"/>
    <cellStyle name="Normal 60 2" xfId="691"/>
    <cellStyle name="Normal 60 3" xfId="692"/>
    <cellStyle name="Normal 61" xfId="693"/>
    <cellStyle name="Normal 61 2" xfId="694"/>
    <cellStyle name="Normal 61 3" xfId="695"/>
    <cellStyle name="Normal 62" xfId="696"/>
    <cellStyle name="Normal 62 2" xfId="697"/>
    <cellStyle name="Normal 62 3" xfId="698"/>
    <cellStyle name="Normal 63" xfId="699"/>
    <cellStyle name="Normal 63 2" xfId="700"/>
    <cellStyle name="Normal 63 3" xfId="701"/>
    <cellStyle name="Normal 64" xfId="702"/>
    <cellStyle name="Normal 65" xfId="703"/>
    <cellStyle name="Normal 65 2" xfId="704"/>
    <cellStyle name="Normal 65 3" xfId="705"/>
    <cellStyle name="Normal 66" xfId="706"/>
    <cellStyle name="Normal 66 2" xfId="707"/>
    <cellStyle name="Normal 66 3" xfId="708"/>
    <cellStyle name="Normal 67" xfId="709"/>
    <cellStyle name="Normal 67 2" xfId="710"/>
    <cellStyle name="Normal 67 3" xfId="711"/>
    <cellStyle name="Normal 68" xfId="712"/>
    <cellStyle name="Normal 68 2" xfId="713"/>
    <cellStyle name="Normal 68 3" xfId="714"/>
    <cellStyle name="Normal 69" xfId="715"/>
    <cellStyle name="Normal 69 2" xfId="716"/>
    <cellStyle name="Normal 69 3" xfId="717"/>
    <cellStyle name="Normal 7" xfId="718"/>
    <cellStyle name="Normal 7 2" xfId="719"/>
    <cellStyle name="Normal 70" xfId="720"/>
    <cellStyle name="Normal 70 2" xfId="721"/>
    <cellStyle name="Normal 70 3" xfId="722"/>
    <cellStyle name="Normal 71" xfId="723"/>
    <cellStyle name="Normal 71 2" xfId="724"/>
    <cellStyle name="Normal 71 3" xfId="725"/>
    <cellStyle name="Normal 72" xfId="726"/>
    <cellStyle name="Normal 72 2" xfId="727"/>
    <cellStyle name="Normal 72 3" xfId="728"/>
    <cellStyle name="Normal 73" xfId="729"/>
    <cellStyle name="Normal 73 2" xfId="730"/>
    <cellStyle name="Normal 73 3" xfId="731"/>
    <cellStyle name="Normal 74" xfId="732"/>
    <cellStyle name="Normal 74 2" xfId="733"/>
    <cellStyle name="Normal 74 3" xfId="734"/>
    <cellStyle name="Normal 75" xfId="735"/>
    <cellStyle name="Normal 75 2" xfId="736"/>
    <cellStyle name="Normal 75 3" xfId="737"/>
    <cellStyle name="Normal 76" xfId="738"/>
    <cellStyle name="Normal 76 2" xfId="739"/>
    <cellStyle name="Normal 76 3" xfId="740"/>
    <cellStyle name="Normal 77" xfId="741"/>
    <cellStyle name="Normal 77 2" xfId="742"/>
    <cellStyle name="Normal 77 3" xfId="743"/>
    <cellStyle name="Normal 78" xfId="744"/>
    <cellStyle name="Normal 78 2" xfId="745"/>
    <cellStyle name="Normal 78 3" xfId="746"/>
    <cellStyle name="Normal 79" xfId="747"/>
    <cellStyle name="Normal 79 2" xfId="748"/>
    <cellStyle name="Normal 79 3" xfId="749"/>
    <cellStyle name="Normal 8" xfId="750"/>
    <cellStyle name="Normal 8 2" xfId="751"/>
    <cellStyle name="Normal 80" xfId="752"/>
    <cellStyle name="Normal 80 2" xfId="753"/>
    <cellStyle name="Normal 80 3" xfId="754"/>
    <cellStyle name="Normal 81" xfId="755"/>
    <cellStyle name="Normal 81 2" xfId="756"/>
    <cellStyle name="Normal 81 3" xfId="757"/>
    <cellStyle name="Normal 82" xfId="758"/>
    <cellStyle name="Normal 82 2" xfId="759"/>
    <cellStyle name="Normal 82 3" xfId="760"/>
    <cellStyle name="Normal 83" xfId="761"/>
    <cellStyle name="Normal 83 2" xfId="762"/>
    <cellStyle name="Normal 83 3" xfId="763"/>
    <cellStyle name="Normal 84" xfId="764"/>
    <cellStyle name="Normal 84 2" xfId="765"/>
    <cellStyle name="Normal 84 3" xfId="766"/>
    <cellStyle name="Normal 85" xfId="767"/>
    <cellStyle name="Normal 85 2" xfId="768"/>
    <cellStyle name="Normal 85 3" xfId="769"/>
    <cellStyle name="Normal 86" xfId="770"/>
    <cellStyle name="Normal 86 2" xfId="771"/>
    <cellStyle name="Normal 86 3" xfId="772"/>
    <cellStyle name="Normal 87" xfId="773"/>
    <cellStyle name="Normal 87 2" xfId="774"/>
    <cellStyle name="Normal 87 3" xfId="775"/>
    <cellStyle name="Normal 88" xfId="776"/>
    <cellStyle name="Normal 88 2" xfId="777"/>
    <cellStyle name="Normal 88 3" xfId="778"/>
    <cellStyle name="Normal 89" xfId="779"/>
    <cellStyle name="Normal 89 2" xfId="780"/>
    <cellStyle name="Normal 89 3" xfId="781"/>
    <cellStyle name="Normal 9" xfId="782"/>
    <cellStyle name="Normal 9 2" xfId="783"/>
    <cellStyle name="Normal 9 2 2" xfId="784"/>
    <cellStyle name="Normal 9 2 3" xfId="785"/>
    <cellStyle name="Normal 9 3" xfId="786"/>
    <cellStyle name="Normal 9 4" xfId="787"/>
    <cellStyle name="Normal 90" xfId="788"/>
    <cellStyle name="Normal 90 2" xfId="789"/>
    <cellStyle name="Normal 90 3" xfId="790"/>
    <cellStyle name="Normal 91" xfId="791"/>
    <cellStyle name="Normal 91 2" xfId="792"/>
    <cellStyle name="Normal 91 3" xfId="793"/>
    <cellStyle name="Normal 92" xfId="794"/>
    <cellStyle name="Normal 92 2" xfId="795"/>
    <cellStyle name="Normal 92 3" xfId="796"/>
    <cellStyle name="Normal 93" xfId="797"/>
    <cellStyle name="Normal 93 2" xfId="798"/>
    <cellStyle name="Normal 93 3" xfId="799"/>
    <cellStyle name="Normal 94" xfId="800"/>
    <cellStyle name="Normal 94 2" xfId="801"/>
    <cellStyle name="Normal 94 3" xfId="802"/>
    <cellStyle name="Normal 95" xfId="803"/>
    <cellStyle name="Normal 95 2" xfId="804"/>
    <cellStyle name="Normal 95 3" xfId="805"/>
    <cellStyle name="Normal 96" xfId="806"/>
    <cellStyle name="Normal 96 2" xfId="807"/>
    <cellStyle name="Normal 96 3" xfId="808"/>
    <cellStyle name="Normal 97" xfId="809"/>
    <cellStyle name="Normal 97 2" xfId="810"/>
    <cellStyle name="Normal 97 3" xfId="811"/>
    <cellStyle name="Normal 98" xfId="812"/>
    <cellStyle name="Normal 98 2" xfId="813"/>
    <cellStyle name="Normal 98 3" xfId="814"/>
    <cellStyle name="Normal 99" xfId="815"/>
    <cellStyle name="%20 - Vurgu1 6" xfId="816"/>
    <cellStyle name="Not 2" xfId="817"/>
    <cellStyle name="Not 3" xfId="818"/>
    <cellStyle name="Not 3 2" xfId="819"/>
    <cellStyle name="Not 3_25.İL-EMOD-Öncelikli Yaşam" xfId="820"/>
    <cellStyle name="Not 4" xfId="821"/>
    <cellStyle name="Nötr 2" xfId="822"/>
    <cellStyle name="Nötr 3" xfId="823"/>
    <cellStyle name="Nötr 4" xfId="824"/>
    <cellStyle name="Stil 1" xfId="825"/>
    <cellStyle name="Toplam 5" xfId="826"/>
    <cellStyle name="Toplam 2" xfId="827"/>
    <cellStyle name="Toplam 3" xfId="828"/>
    <cellStyle name="Toplam 4" xfId="829"/>
    <cellStyle name="Uyarı Metni 2" xfId="830"/>
    <cellStyle name="Uyarı Metni 3" xfId="831"/>
    <cellStyle name="Uyarı Metni 4" xfId="832"/>
    <cellStyle name="Virgül 7" xfId="833"/>
    <cellStyle name="Virgül 2" xfId="834"/>
    <cellStyle name="Virgül 3" xfId="835"/>
    <cellStyle name="Virgül 3 2" xfId="836"/>
    <cellStyle name="Virgül 4" xfId="837"/>
    <cellStyle name="Virgül 4 2" xfId="838"/>
    <cellStyle name="Virgül 5" xfId="839"/>
    <cellStyle name="Virgül 6" xfId="840"/>
    <cellStyle name="Vurgu1 5" xfId="841"/>
    <cellStyle name="Vurgu1 2" xfId="842"/>
    <cellStyle name="Vurgu1 3" xfId="843"/>
    <cellStyle name="Vurgu1 4" xfId="844"/>
    <cellStyle name="Vurgu2 2" xfId="845"/>
    <cellStyle name="Vurgu2 3" xfId="846"/>
    <cellStyle name="Vurgu2 4" xfId="847"/>
    <cellStyle name="Vurgu3 2" xfId="848"/>
    <cellStyle name="Vurgu3 3" xfId="849"/>
    <cellStyle name="Vurgu3 4" xfId="850"/>
    <cellStyle name="Vurgu4 5" xfId="851"/>
    <cellStyle name="Vurgu4 2" xfId="852"/>
    <cellStyle name="Vurgu4 3" xfId="853"/>
    <cellStyle name="Vurgu4 4" xfId="854"/>
    <cellStyle name="Vurgu5 2" xfId="855"/>
    <cellStyle name="Vurgu5 3" xfId="856"/>
    <cellStyle name="Vurgu5 4" xfId="857"/>
    <cellStyle name="Vurgu6 2" xfId="858"/>
    <cellStyle name="Vurgu6 3" xfId="859"/>
    <cellStyle name="Vurgu6 4" xfId="860"/>
    <cellStyle name="Yüzde 2" xfId="861"/>
    <cellStyle name="Yüzde 2 2" xfId="862"/>
    <cellStyle name="Yüzde 2 3" xfId="863"/>
    <cellStyle name="Yüzde 3" xfId="864"/>
    <cellStyle name="Yüzde 4" xfId="865"/>
    <cellStyle name="Yüzde 4 2" xfId="866"/>
    <cellStyle name="%20 - Vurgu3 6" xfId="867"/>
    <cellStyle name="%20 - Vurgu4 6" xfId="868"/>
    <cellStyle name="%20 - Vurgu5 6" xfId="869"/>
    <cellStyle name="%20 - Vurgu6 6" xfId="870"/>
    <cellStyle name="%40 - Vurgu1 6" xfId="871"/>
    <cellStyle name="%40 - Vurgu3 6" xfId="872"/>
    <cellStyle name="%40 - Vurgu4 6" xfId="873"/>
    <cellStyle name="%40 - Vurgu5 6" xfId="874"/>
    <cellStyle name="%40 - Vurgu6 6" xfId="875"/>
    <cellStyle name="%40 - Vurgu6 7" xfId="876"/>
    <cellStyle name="%40 - Vurgu5 7" xfId="877"/>
    <cellStyle name="%40 - Vurgu4 7" xfId="878"/>
    <cellStyle name="%40 - Vurgu3 7" xfId="879"/>
    <cellStyle name="%40 - Vurgu1 7" xfId="880"/>
    <cellStyle name="%20 - Vurgu6 7" xfId="881"/>
    <cellStyle name="%20 - Vurgu5 7" xfId="882"/>
    <cellStyle name="%20 - Vurgu4 7" xfId="883"/>
    <cellStyle name="%20 - Vurgu3 7" xfId="884"/>
    <cellStyle name="%20 - Vurgu2 7" xfId="885"/>
    <cellStyle name="%20 - Vurgu1 7" xfId="886"/>
    <cellStyle name="%20 - Vurgu6 8" xfId="887"/>
    <cellStyle name="%40 - Vurgu1 8" xfId="888"/>
    <cellStyle name="%20 - Vurgu1 8" xfId="889"/>
    <cellStyle name="%40 - Vurgu6 8" xfId="890"/>
    <cellStyle name="%20 - Vurgu4 8" xfId="891"/>
    <cellStyle name="%40 - Vurgu5 8" xfId="892"/>
    <cellStyle name="%40 - Vurgu4 8" xfId="893"/>
    <cellStyle name="%40 - Vurgu3 8" xfId="894"/>
    <cellStyle name="Normal 110 2" xfId="895"/>
    <cellStyle name="Virgül 7 2" xfId="896"/>
    <cellStyle name="%20 - Vurgu5 8" xfId="897"/>
    <cellStyle name="%20 - Vurgu3 8" xfId="8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4c_İl_Cinsiyet!$R$2:$R$16</c:f>
              <c:strCache/>
            </c:strRef>
          </c:cat>
          <c:val>
            <c:numRef>
              <c:f>4c_İl_Cinsiyet!$S$2:$S$16</c:f>
              <c:numCache/>
            </c:numRef>
          </c:val>
        </c:ser>
        <c:axId val="42884866"/>
        <c:axId val="50419475"/>
      </c:barChart>
      <c:catAx>
        <c:axId val="42884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19475"/>
        <c:crosses val="autoZero"/>
        <c:auto val="1"/>
        <c:lblOffset val="100"/>
        <c:noMultiLvlLbl val="0"/>
      </c:catAx>
      <c:valAx>
        <c:axId val="50419475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42884866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tr-TR"/>
  <c:printSettings xmlns:c="http://schemas.openxmlformats.org/drawingml/2006/chart">
    <c:headerFooter/>
    <c:pageMargins b="0.75000000000000766" l="0.70000000000000062" r="0.70000000000000062" t="0.75000000000000766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609600</xdr:colOff>
      <xdr:row>1</xdr:row>
      <xdr:rowOff>0</xdr:rowOff>
    </xdr:from>
    <xdr:to>
      <xdr:col>24</xdr:col>
      <xdr:colOff>590550</xdr:colOff>
      <xdr:row>23</xdr:row>
      <xdr:rowOff>114300</xdr:rowOff>
    </xdr:to>
    <xdr:graphicFrame macro="">
      <xdr:nvGraphicFramePr>
        <xdr:cNvPr id="17496" name="2 Grafik"/>
        <xdr:cNvGraphicFramePr/>
      </xdr:nvGraphicFramePr>
      <xdr:xfrm>
        <a:off x="15992475" y="571500"/>
        <a:ext cx="3028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87"/>
  <sheetViews>
    <sheetView workbookViewId="0" topLeftCell="A1">
      <selection activeCell="M4" sqref="M4"/>
    </sheetView>
  </sheetViews>
  <sheetFormatPr defaultColWidth="9.140625" defaultRowHeight="15"/>
  <cols>
    <col min="1" max="1" width="7.421875" style="19" bestFit="1" customWidth="1"/>
    <col min="2" max="2" width="18.28125" style="19" customWidth="1"/>
    <col min="3" max="3" width="20.28125" style="19" customWidth="1"/>
    <col min="4" max="4" width="15.140625" style="19" bestFit="1" customWidth="1"/>
    <col min="5" max="5" width="13.8515625" style="19" customWidth="1"/>
    <col min="6" max="6" width="23.57421875" style="19" customWidth="1"/>
    <col min="7" max="7" width="25.8515625" style="19" customWidth="1"/>
    <col min="8" max="8" width="21.140625" style="19" customWidth="1"/>
    <col min="9" max="9" width="22.57421875" style="30" customWidth="1"/>
    <col min="10" max="10" width="8.140625" style="19" bestFit="1" customWidth="1"/>
    <col min="11" max="11" width="23.7109375" style="19" bestFit="1" customWidth="1"/>
    <col min="12" max="16384" width="9.140625" style="19" customWidth="1"/>
  </cols>
  <sheetData>
    <row r="1" spans="1:11" ht="56.25" customHeight="1" thickBot="1">
      <c r="A1" s="58" t="s">
        <v>0</v>
      </c>
      <c r="B1" s="57" t="s">
        <v>267</v>
      </c>
      <c r="C1" s="57" t="s">
        <v>268</v>
      </c>
      <c r="D1" s="57" t="s">
        <v>269</v>
      </c>
      <c r="E1" s="57" t="s">
        <v>270</v>
      </c>
      <c r="F1" s="57" t="s">
        <v>271</v>
      </c>
      <c r="G1" s="57" t="s">
        <v>272</v>
      </c>
      <c r="H1" s="58" t="s">
        <v>273</v>
      </c>
      <c r="I1" s="57" t="s">
        <v>274</v>
      </c>
      <c r="J1" s="59" t="s">
        <v>275</v>
      </c>
      <c r="K1" s="60" t="s">
        <v>276</v>
      </c>
    </row>
    <row r="2" spans="1:11" ht="15">
      <c r="A2" s="92">
        <v>39448</v>
      </c>
      <c r="B2" s="43">
        <v>8449577</v>
      </c>
      <c r="C2" s="48">
        <v>3124938</v>
      </c>
      <c r="D2" s="43">
        <v>2188537</v>
      </c>
      <c r="E2" s="43">
        <v>13763052</v>
      </c>
      <c r="F2" s="44"/>
      <c r="G2" s="43"/>
      <c r="H2" s="54"/>
      <c r="I2" s="44">
        <v>14051941</v>
      </c>
      <c r="J2" s="49">
        <f>E2/$E$2*100</f>
        <v>100</v>
      </c>
      <c r="K2" s="55">
        <f>I2/$I$2*100</f>
        <v>100</v>
      </c>
    </row>
    <row r="3" spans="1:11" ht="15">
      <c r="A3" s="92">
        <v>39479</v>
      </c>
      <c r="B3" s="43">
        <v>8474374</v>
      </c>
      <c r="C3" s="48">
        <v>3120508</v>
      </c>
      <c r="D3" s="43">
        <v>2187729</v>
      </c>
      <c r="E3" s="43">
        <v>13782611</v>
      </c>
      <c r="F3" s="44"/>
      <c r="G3" s="43"/>
      <c r="H3" s="54"/>
      <c r="I3" s="44">
        <v>14111887</v>
      </c>
      <c r="J3" s="49">
        <f aca="true" t="shared" si="0" ref="J3:J66">E3/$E$2*100</f>
        <v>100.14211237449369</v>
      </c>
      <c r="K3" s="55">
        <f aca="true" t="shared" si="1" ref="K3:K66">I3/$I$2*100</f>
        <v>100.42660298673329</v>
      </c>
    </row>
    <row r="4" spans="1:11" ht="15">
      <c r="A4" s="92">
        <v>39508</v>
      </c>
      <c r="B4" s="43">
        <v>8704188</v>
      </c>
      <c r="C4" s="48">
        <v>3114771</v>
      </c>
      <c r="D4" s="43">
        <v>2186579</v>
      </c>
      <c r="E4" s="43">
        <v>14005538</v>
      </c>
      <c r="F4" s="44">
        <v>8867997</v>
      </c>
      <c r="G4" s="43"/>
      <c r="H4" s="50">
        <v>2180893</v>
      </c>
      <c r="I4" s="44">
        <v>14155289</v>
      </c>
      <c r="J4" s="49">
        <f t="shared" si="0"/>
        <v>101.76186212186076</v>
      </c>
      <c r="K4" s="55">
        <f t="shared" si="1"/>
        <v>100.73547134876242</v>
      </c>
    </row>
    <row r="5" spans="1:11" ht="15">
      <c r="A5" s="92">
        <v>39539</v>
      </c>
      <c r="B5" s="43">
        <v>10097779</v>
      </c>
      <c r="C5" s="48">
        <v>3116223</v>
      </c>
      <c r="D5" s="43">
        <v>2188698</v>
      </c>
      <c r="E5" s="43">
        <v>15402700</v>
      </c>
      <c r="F5" s="44">
        <v>10235364</v>
      </c>
      <c r="G5" s="43">
        <v>3100135</v>
      </c>
      <c r="H5" s="50">
        <v>2184815</v>
      </c>
      <c r="I5" s="44">
        <v>15442620</v>
      </c>
      <c r="J5" s="49">
        <f t="shared" si="0"/>
        <v>111.91340409089496</v>
      </c>
      <c r="K5" s="55">
        <f t="shared" si="1"/>
        <v>109.89670395000948</v>
      </c>
    </row>
    <row r="6" spans="1:11" ht="15">
      <c r="A6" s="92">
        <v>39569</v>
      </c>
      <c r="B6" s="43">
        <v>9703722</v>
      </c>
      <c r="C6" s="48">
        <v>3090399</v>
      </c>
      <c r="D6" s="43">
        <v>2187336</v>
      </c>
      <c r="E6" s="43">
        <v>14981457</v>
      </c>
      <c r="F6" s="44">
        <v>9743230</v>
      </c>
      <c r="G6" s="43">
        <v>3081508</v>
      </c>
      <c r="H6" s="50">
        <v>2186454</v>
      </c>
      <c r="I6" s="44">
        <v>14920597</v>
      </c>
      <c r="J6" s="49">
        <f t="shared" si="0"/>
        <v>108.85272394524121</v>
      </c>
      <c r="K6" s="55">
        <f t="shared" si="1"/>
        <v>106.18175097660884</v>
      </c>
    </row>
    <row r="7" spans="1:11" ht="15">
      <c r="A7" s="92">
        <v>39600</v>
      </c>
      <c r="B7" s="43">
        <v>9188005</v>
      </c>
      <c r="C7" s="48">
        <v>3103104</v>
      </c>
      <c r="D7" s="43">
        <v>2187930</v>
      </c>
      <c r="E7" s="43">
        <v>14479039</v>
      </c>
      <c r="F7" s="44">
        <v>9396080</v>
      </c>
      <c r="G7" s="43">
        <v>3104844</v>
      </c>
      <c r="H7" s="50">
        <v>2188191</v>
      </c>
      <c r="I7" s="44">
        <v>14252974</v>
      </c>
      <c r="J7" s="49">
        <f t="shared" si="0"/>
        <v>105.20224002641274</v>
      </c>
      <c r="K7" s="55">
        <f t="shared" si="1"/>
        <v>101.43064221519292</v>
      </c>
    </row>
    <row r="8" spans="1:11" ht="15">
      <c r="A8" s="92">
        <v>39630</v>
      </c>
      <c r="B8" s="43">
        <v>9127041</v>
      </c>
      <c r="C8" s="48">
        <v>3136366</v>
      </c>
      <c r="D8" s="43">
        <v>2188257</v>
      </c>
      <c r="E8" s="43">
        <v>14451664</v>
      </c>
      <c r="F8" s="44">
        <v>9162520</v>
      </c>
      <c r="G8" s="43">
        <v>3124664</v>
      </c>
      <c r="H8" s="50">
        <v>2191584</v>
      </c>
      <c r="I8" s="44">
        <v>14235673</v>
      </c>
      <c r="J8" s="49">
        <f t="shared" si="0"/>
        <v>105.00333792243175</v>
      </c>
      <c r="K8" s="55">
        <f t="shared" si="1"/>
        <v>101.30752043436561</v>
      </c>
    </row>
    <row r="9" spans="1:11" ht="15">
      <c r="A9" s="92">
        <v>39661</v>
      </c>
      <c r="B9" s="43">
        <v>9117005</v>
      </c>
      <c r="C9" s="48">
        <v>3143098</v>
      </c>
      <c r="D9" s="43">
        <v>2185031</v>
      </c>
      <c r="E9" s="43">
        <v>14445134</v>
      </c>
      <c r="F9" s="44">
        <v>9014636</v>
      </c>
      <c r="G9" s="43">
        <v>3143318</v>
      </c>
      <c r="H9" s="50">
        <v>2194348</v>
      </c>
      <c r="I9" s="44">
        <v>14297213</v>
      </c>
      <c r="J9" s="49">
        <f t="shared" si="0"/>
        <v>104.95589205068761</v>
      </c>
      <c r="K9" s="55">
        <f t="shared" si="1"/>
        <v>101.74546704971222</v>
      </c>
    </row>
    <row r="10" spans="1:11" ht="15">
      <c r="A10" s="92">
        <v>39692</v>
      </c>
      <c r="B10" s="43">
        <v>9163639</v>
      </c>
      <c r="C10" s="48">
        <v>3143137</v>
      </c>
      <c r="D10" s="43">
        <v>2183772</v>
      </c>
      <c r="E10" s="43">
        <v>14490548</v>
      </c>
      <c r="F10" s="44">
        <v>8920855</v>
      </c>
      <c r="G10" s="43">
        <v>3147070</v>
      </c>
      <c r="H10" s="50">
        <v>2193514</v>
      </c>
      <c r="I10" s="44">
        <v>14323400</v>
      </c>
      <c r="J10" s="49">
        <f t="shared" si="0"/>
        <v>105.285862467133</v>
      </c>
      <c r="K10" s="55">
        <f t="shared" si="1"/>
        <v>101.93182564600862</v>
      </c>
    </row>
    <row r="11" spans="1:11" ht="15">
      <c r="A11" s="92">
        <v>39722</v>
      </c>
      <c r="B11" s="43">
        <v>9119936</v>
      </c>
      <c r="C11" s="48">
        <v>3034113</v>
      </c>
      <c r="D11" s="43">
        <v>2187772</v>
      </c>
      <c r="E11" s="43">
        <v>14341821</v>
      </c>
      <c r="F11" s="44">
        <v>8816803</v>
      </c>
      <c r="G11" s="44">
        <v>3035308</v>
      </c>
      <c r="H11" s="50">
        <v>2193188</v>
      </c>
      <c r="I11" s="44">
        <v>14243408</v>
      </c>
      <c r="J11" s="49">
        <f t="shared" si="0"/>
        <v>104.20523732672085</v>
      </c>
      <c r="K11" s="55">
        <f t="shared" si="1"/>
        <v>101.36256621060393</v>
      </c>
    </row>
    <row r="12" spans="1:11" ht="15">
      <c r="A12" s="92">
        <v>39753</v>
      </c>
      <c r="B12" s="43">
        <v>9022823</v>
      </c>
      <c r="C12" s="48">
        <v>3038435</v>
      </c>
      <c r="D12" s="43">
        <v>2199425</v>
      </c>
      <c r="E12" s="43">
        <v>14260683</v>
      </c>
      <c r="F12" s="44">
        <v>8772239</v>
      </c>
      <c r="G12" s="44">
        <v>3043202</v>
      </c>
      <c r="H12" s="50">
        <v>2199139</v>
      </c>
      <c r="I12" s="44">
        <v>14251522</v>
      </c>
      <c r="J12" s="49">
        <f t="shared" si="0"/>
        <v>103.61570238926656</v>
      </c>
      <c r="K12" s="55">
        <f t="shared" si="1"/>
        <v>101.42030912313112</v>
      </c>
    </row>
    <row r="13" spans="1:11" ht="15">
      <c r="A13" s="92">
        <v>39783</v>
      </c>
      <c r="B13" s="43">
        <v>8802989</v>
      </c>
      <c r="C13" s="48">
        <v>3025650</v>
      </c>
      <c r="D13" s="43">
        <v>2205676</v>
      </c>
      <c r="E13" s="43">
        <v>14034315</v>
      </c>
      <c r="F13" s="44">
        <v>8696454</v>
      </c>
      <c r="G13" s="44">
        <v>3053728</v>
      </c>
      <c r="H13" s="50">
        <v>2203801</v>
      </c>
      <c r="I13" s="44">
        <v>14120973</v>
      </c>
      <c r="J13" s="49">
        <f t="shared" si="0"/>
        <v>101.97095091989772</v>
      </c>
      <c r="K13" s="55">
        <f t="shared" si="1"/>
        <v>100.49126309312003</v>
      </c>
    </row>
    <row r="14" spans="1:11" ht="15">
      <c r="A14" s="92">
        <v>39814</v>
      </c>
      <c r="B14" s="43">
        <v>8481011</v>
      </c>
      <c r="C14" s="48">
        <v>3042821</v>
      </c>
      <c r="D14" s="43">
        <v>2208984</v>
      </c>
      <c r="E14" s="43">
        <v>13732816</v>
      </c>
      <c r="F14" s="44">
        <v>8658792</v>
      </c>
      <c r="G14" s="44">
        <v>3057806</v>
      </c>
      <c r="H14" s="50">
        <v>2206768</v>
      </c>
      <c r="I14" s="44">
        <v>14018255</v>
      </c>
      <c r="J14" s="49">
        <f t="shared" si="0"/>
        <v>99.78031035558101</v>
      </c>
      <c r="K14" s="55">
        <f t="shared" si="1"/>
        <v>99.76027511074804</v>
      </c>
    </row>
    <row r="15" spans="1:11" ht="15">
      <c r="A15" s="92">
        <v>39845</v>
      </c>
      <c r="B15" s="43">
        <v>8362290</v>
      </c>
      <c r="C15" s="48">
        <v>3052613</v>
      </c>
      <c r="D15" s="43">
        <v>2213460</v>
      </c>
      <c r="E15" s="43">
        <v>13628363</v>
      </c>
      <c r="F15" s="44">
        <v>8634175</v>
      </c>
      <c r="G15" s="44">
        <v>3046739</v>
      </c>
      <c r="H15" s="50">
        <v>2206605</v>
      </c>
      <c r="I15" s="44">
        <v>13956661</v>
      </c>
      <c r="J15" s="49">
        <f t="shared" si="0"/>
        <v>99.02137258509231</v>
      </c>
      <c r="K15" s="55">
        <f t="shared" si="1"/>
        <v>99.3219442068537</v>
      </c>
    </row>
    <row r="16" spans="1:11" ht="15">
      <c r="A16" s="92">
        <v>39873</v>
      </c>
      <c r="B16" s="43">
        <v>8410234</v>
      </c>
      <c r="C16" s="48">
        <v>3052927</v>
      </c>
      <c r="D16" s="43">
        <v>2279020</v>
      </c>
      <c r="E16" s="43">
        <v>13742181</v>
      </c>
      <c r="F16" s="44">
        <v>8608471</v>
      </c>
      <c r="G16" s="44">
        <v>3040089</v>
      </c>
      <c r="H16" s="50">
        <v>2271611</v>
      </c>
      <c r="I16" s="44">
        <v>13894710</v>
      </c>
      <c r="J16" s="49">
        <f t="shared" si="0"/>
        <v>99.84835485617579</v>
      </c>
      <c r="K16" s="55">
        <f t="shared" si="1"/>
        <v>98.88107272867144</v>
      </c>
    </row>
    <row r="17" spans="1:11" ht="15">
      <c r="A17" s="92">
        <v>39904</v>
      </c>
      <c r="B17" s="43">
        <v>8503053</v>
      </c>
      <c r="C17" s="48">
        <v>3067756</v>
      </c>
      <c r="D17" s="43">
        <v>2271908</v>
      </c>
      <c r="E17" s="43">
        <v>13842717</v>
      </c>
      <c r="F17" s="44">
        <v>8614006</v>
      </c>
      <c r="G17" s="44">
        <v>3050123</v>
      </c>
      <c r="H17" s="50">
        <v>2268818</v>
      </c>
      <c r="I17" s="44">
        <v>13879411</v>
      </c>
      <c r="J17" s="49">
        <f t="shared" si="0"/>
        <v>100.57883236944829</v>
      </c>
      <c r="K17" s="55">
        <f t="shared" si="1"/>
        <v>98.77219808992935</v>
      </c>
    </row>
    <row r="18" spans="1:11" ht="15">
      <c r="A18" s="92">
        <v>39934</v>
      </c>
      <c r="B18" s="43">
        <v>8674726</v>
      </c>
      <c r="C18" s="48">
        <v>3085783</v>
      </c>
      <c r="D18" s="43">
        <v>2270276</v>
      </c>
      <c r="E18" s="43">
        <v>14030785</v>
      </c>
      <c r="F18" s="44">
        <v>8644661</v>
      </c>
      <c r="G18" s="44">
        <v>3071835</v>
      </c>
      <c r="H18" s="50">
        <v>2270406</v>
      </c>
      <c r="I18" s="44">
        <v>13960655</v>
      </c>
      <c r="J18" s="49">
        <f t="shared" si="0"/>
        <v>101.9453025390008</v>
      </c>
      <c r="K18" s="55">
        <f t="shared" si="1"/>
        <v>99.35036732647823</v>
      </c>
    </row>
    <row r="19" spans="1:11" ht="15">
      <c r="A19" s="92">
        <v>39965</v>
      </c>
      <c r="B19" s="43">
        <v>8922743</v>
      </c>
      <c r="C19" s="48">
        <v>3051391</v>
      </c>
      <c r="D19" s="43">
        <v>2271485</v>
      </c>
      <c r="E19" s="43">
        <v>14245619</v>
      </c>
      <c r="F19" s="44">
        <v>8960271</v>
      </c>
      <c r="G19" s="44">
        <v>3050139</v>
      </c>
      <c r="H19" s="50">
        <v>2265389</v>
      </c>
      <c r="I19" s="44">
        <v>14013767</v>
      </c>
      <c r="J19" s="49">
        <f t="shared" si="0"/>
        <v>103.50624992189232</v>
      </c>
      <c r="K19" s="55">
        <f t="shared" si="1"/>
        <v>99.72833646255702</v>
      </c>
    </row>
    <row r="20" spans="1:11" ht="15">
      <c r="A20" s="92">
        <v>39995</v>
      </c>
      <c r="B20" s="43">
        <v>9013349</v>
      </c>
      <c r="C20" s="48">
        <v>2877507</v>
      </c>
      <c r="D20" s="43">
        <v>2260614</v>
      </c>
      <c r="E20" s="43">
        <v>14151470</v>
      </c>
      <c r="F20" s="44">
        <v>8906014</v>
      </c>
      <c r="G20" s="44">
        <v>2866676</v>
      </c>
      <c r="H20" s="50">
        <v>2263559</v>
      </c>
      <c r="I20" s="44">
        <v>13934522</v>
      </c>
      <c r="J20" s="49">
        <f t="shared" si="0"/>
        <v>102.8221792666336</v>
      </c>
      <c r="K20" s="55">
        <f t="shared" si="1"/>
        <v>99.16439301872958</v>
      </c>
    </row>
    <row r="21" spans="1:11" ht="15">
      <c r="A21" s="92">
        <v>40026</v>
      </c>
      <c r="B21" s="43">
        <v>8977653</v>
      </c>
      <c r="C21" s="48">
        <v>2837520</v>
      </c>
      <c r="D21" s="43">
        <v>2248048</v>
      </c>
      <c r="E21" s="43">
        <v>14063221</v>
      </c>
      <c r="F21" s="44">
        <v>8880863</v>
      </c>
      <c r="G21" s="44">
        <v>2838509</v>
      </c>
      <c r="H21" s="50">
        <v>2255908</v>
      </c>
      <c r="I21" s="44">
        <v>13928674</v>
      </c>
      <c r="J21" s="49">
        <f t="shared" si="0"/>
        <v>102.18097701004109</v>
      </c>
      <c r="K21" s="55">
        <f t="shared" si="1"/>
        <v>99.12277599229886</v>
      </c>
    </row>
    <row r="22" spans="1:11" ht="15">
      <c r="A22" s="92">
        <v>40057</v>
      </c>
      <c r="B22" s="43">
        <v>8950211</v>
      </c>
      <c r="C22" s="48">
        <v>2878242</v>
      </c>
      <c r="D22" s="43">
        <v>2262750</v>
      </c>
      <c r="E22" s="43">
        <v>14091203</v>
      </c>
      <c r="F22" s="44">
        <v>8857042</v>
      </c>
      <c r="G22" s="44">
        <v>2883994</v>
      </c>
      <c r="H22" s="50">
        <v>2260108</v>
      </c>
      <c r="I22" s="44">
        <v>13945873</v>
      </c>
      <c r="J22" s="49">
        <f t="shared" si="0"/>
        <v>102.3842894730035</v>
      </c>
      <c r="K22" s="55">
        <f t="shared" si="1"/>
        <v>99.24517189475817</v>
      </c>
    </row>
    <row r="23" spans="1:11" ht="15">
      <c r="A23" s="92">
        <v>40087</v>
      </c>
      <c r="B23" s="43">
        <v>9046769</v>
      </c>
      <c r="C23" s="48">
        <v>2891157</v>
      </c>
      <c r="D23" s="43">
        <v>2279402</v>
      </c>
      <c r="E23" s="43">
        <v>14217328</v>
      </c>
      <c r="F23" s="44">
        <v>8918573</v>
      </c>
      <c r="G23" s="44">
        <v>2894045</v>
      </c>
      <c r="H23" s="50">
        <v>2261516</v>
      </c>
      <c r="I23" s="44">
        <v>14136286</v>
      </c>
      <c r="J23" s="49">
        <f t="shared" si="0"/>
        <v>103.30069231737262</v>
      </c>
      <c r="K23" s="55">
        <f t="shared" si="1"/>
        <v>100.60023736222632</v>
      </c>
    </row>
    <row r="24" spans="1:11" ht="15">
      <c r="A24" s="92">
        <v>40118</v>
      </c>
      <c r="B24" s="43">
        <v>8975981</v>
      </c>
      <c r="C24" s="48">
        <v>2898808</v>
      </c>
      <c r="D24" s="43">
        <v>2266276</v>
      </c>
      <c r="E24" s="43">
        <v>14141065</v>
      </c>
      <c r="F24" s="44">
        <v>8945760</v>
      </c>
      <c r="G24" s="44">
        <v>2906212</v>
      </c>
      <c r="H24" s="50">
        <v>2255479</v>
      </c>
      <c r="I24" s="44">
        <v>14150726</v>
      </c>
      <c r="J24" s="49">
        <f t="shared" si="0"/>
        <v>102.7465783025451</v>
      </c>
      <c r="K24" s="55">
        <f t="shared" si="1"/>
        <v>100.7029989664773</v>
      </c>
    </row>
    <row r="25" spans="1:11" ht="15">
      <c r="A25" s="92">
        <v>40148</v>
      </c>
      <c r="B25" s="43">
        <v>9030202</v>
      </c>
      <c r="C25" s="48">
        <v>2847081</v>
      </c>
      <c r="D25" s="43">
        <v>2241418</v>
      </c>
      <c r="E25" s="43">
        <v>14118701</v>
      </c>
      <c r="F25" s="44">
        <v>9032324</v>
      </c>
      <c r="G25" s="44">
        <v>2876324</v>
      </c>
      <c r="H25" s="50">
        <v>2242842</v>
      </c>
      <c r="I25" s="44">
        <v>14211422</v>
      </c>
      <c r="J25" s="49">
        <f t="shared" si="0"/>
        <v>102.58408527410924</v>
      </c>
      <c r="K25" s="55">
        <f t="shared" si="1"/>
        <v>101.13493929415161</v>
      </c>
    </row>
    <row r="26" spans="1:11" ht="15">
      <c r="A26" s="92">
        <v>40179</v>
      </c>
      <c r="B26" s="43">
        <v>8874966</v>
      </c>
      <c r="C26" s="48">
        <v>2851378</v>
      </c>
      <c r="D26" s="43">
        <v>2224741</v>
      </c>
      <c r="E26" s="43">
        <v>13951085</v>
      </c>
      <c r="F26" s="44">
        <v>9094797</v>
      </c>
      <c r="G26" s="44">
        <v>2868084</v>
      </c>
      <c r="H26" s="50">
        <v>2236579</v>
      </c>
      <c r="I26" s="44">
        <v>14234104</v>
      </c>
      <c r="J26" s="49">
        <f t="shared" si="0"/>
        <v>101.36621586549262</v>
      </c>
      <c r="K26" s="55">
        <f t="shared" si="1"/>
        <v>101.29635471711703</v>
      </c>
    </row>
    <row r="27" spans="1:11" ht="15">
      <c r="A27" s="92">
        <v>40210</v>
      </c>
      <c r="B27" s="43">
        <v>8900113</v>
      </c>
      <c r="C27" s="48">
        <v>2870824</v>
      </c>
      <c r="D27" s="43">
        <v>2232394</v>
      </c>
      <c r="E27" s="43">
        <v>14003331</v>
      </c>
      <c r="F27" s="44">
        <v>9185079</v>
      </c>
      <c r="G27" s="44">
        <v>2865312</v>
      </c>
      <c r="H27" s="50">
        <v>2237602</v>
      </c>
      <c r="I27" s="44">
        <v>14335717</v>
      </c>
      <c r="J27" s="49">
        <f t="shared" si="0"/>
        <v>101.74582643442749</v>
      </c>
      <c r="K27" s="55">
        <f t="shared" si="1"/>
        <v>102.01947901716923</v>
      </c>
    </row>
    <row r="28" spans="1:11" ht="15">
      <c r="A28" s="92">
        <v>40238</v>
      </c>
      <c r="B28" s="43">
        <v>9136036</v>
      </c>
      <c r="C28" s="48">
        <v>2878843</v>
      </c>
      <c r="D28" s="43">
        <v>2233661</v>
      </c>
      <c r="E28" s="43">
        <v>14248540</v>
      </c>
      <c r="F28" s="44">
        <v>9281148</v>
      </c>
      <c r="G28" s="44">
        <v>2864905</v>
      </c>
      <c r="H28" s="50">
        <v>2237017</v>
      </c>
      <c r="I28" s="44">
        <v>14399308</v>
      </c>
      <c r="J28" s="49">
        <f t="shared" si="0"/>
        <v>103.52747341214726</v>
      </c>
      <c r="K28" s="55">
        <f t="shared" si="1"/>
        <v>102.47202148087584</v>
      </c>
    </row>
    <row r="29" spans="1:11" ht="15">
      <c r="A29" s="92">
        <v>40269</v>
      </c>
      <c r="B29" s="43">
        <v>9361665</v>
      </c>
      <c r="C29" s="48">
        <v>2888488</v>
      </c>
      <c r="D29" s="43">
        <v>2228659</v>
      </c>
      <c r="E29" s="43">
        <v>14478812</v>
      </c>
      <c r="F29" s="44">
        <v>9374749</v>
      </c>
      <c r="G29" s="44">
        <v>2870183</v>
      </c>
      <c r="H29" s="50">
        <v>2237660</v>
      </c>
      <c r="I29" s="44">
        <v>14505332</v>
      </c>
      <c r="J29" s="49">
        <f t="shared" si="0"/>
        <v>105.20059068293864</v>
      </c>
      <c r="K29" s="55">
        <f t="shared" si="1"/>
        <v>103.22653646211579</v>
      </c>
    </row>
    <row r="30" spans="1:11" ht="15">
      <c r="A30" s="92">
        <v>40299</v>
      </c>
      <c r="B30" s="43">
        <v>9604589</v>
      </c>
      <c r="C30" s="48">
        <v>2896308</v>
      </c>
      <c r="D30" s="43">
        <v>2220134</v>
      </c>
      <c r="E30" s="43">
        <v>14721031</v>
      </c>
      <c r="F30" s="44">
        <v>9464103</v>
      </c>
      <c r="G30" s="44">
        <v>2880490</v>
      </c>
      <c r="H30" s="50">
        <v>2234416</v>
      </c>
      <c r="I30" s="44">
        <v>14629341</v>
      </c>
      <c r="J30" s="49">
        <f t="shared" si="0"/>
        <v>106.960512828114</v>
      </c>
      <c r="K30" s="55">
        <f t="shared" si="1"/>
        <v>104.10904087912125</v>
      </c>
    </row>
    <row r="31" spans="1:11" ht="15">
      <c r="A31" s="92">
        <v>40330</v>
      </c>
      <c r="B31" s="43">
        <v>9743072</v>
      </c>
      <c r="C31" s="48">
        <v>2888898</v>
      </c>
      <c r="D31" s="43">
        <v>2250200</v>
      </c>
      <c r="E31" s="43">
        <v>14882170</v>
      </c>
      <c r="F31" s="44">
        <v>9557209</v>
      </c>
      <c r="G31" s="44">
        <v>2884730</v>
      </c>
      <c r="H31" s="50">
        <v>2241511</v>
      </c>
      <c r="I31" s="44">
        <v>14628645</v>
      </c>
      <c r="J31" s="49">
        <f t="shared" si="0"/>
        <v>108.13132145399145</v>
      </c>
      <c r="K31" s="55">
        <f t="shared" si="1"/>
        <v>104.104087826728</v>
      </c>
    </row>
    <row r="32" spans="1:11" ht="15">
      <c r="A32" s="92">
        <v>40360</v>
      </c>
      <c r="B32" s="43">
        <v>9976855</v>
      </c>
      <c r="C32" s="48">
        <v>2926292</v>
      </c>
      <c r="D32" s="43">
        <v>2238882</v>
      </c>
      <c r="E32" s="43">
        <v>15142029</v>
      </c>
      <c r="F32" s="44">
        <v>9674858</v>
      </c>
      <c r="G32" s="44">
        <v>2913194</v>
      </c>
      <c r="H32" s="50">
        <v>2239253</v>
      </c>
      <c r="I32" s="44">
        <v>14898695</v>
      </c>
      <c r="J32" s="49">
        <f t="shared" si="0"/>
        <v>110.01941284534855</v>
      </c>
      <c r="K32" s="55">
        <f t="shared" si="1"/>
        <v>106.0258863882221</v>
      </c>
    </row>
    <row r="33" spans="1:11" ht="15">
      <c r="A33" s="92">
        <v>40391</v>
      </c>
      <c r="B33" s="43">
        <v>9937919</v>
      </c>
      <c r="C33" s="48">
        <v>2935390</v>
      </c>
      <c r="D33" s="43">
        <v>2244534</v>
      </c>
      <c r="E33" s="43">
        <v>15117843</v>
      </c>
      <c r="F33" s="44">
        <v>9779274</v>
      </c>
      <c r="G33" s="44">
        <v>2932698</v>
      </c>
      <c r="H33" s="50">
        <v>2249814</v>
      </c>
      <c r="I33" s="44">
        <v>14974932</v>
      </c>
      <c r="J33" s="49">
        <f t="shared" si="0"/>
        <v>109.84368147413815</v>
      </c>
      <c r="K33" s="55">
        <f t="shared" si="1"/>
        <v>106.56842353664877</v>
      </c>
    </row>
    <row r="34" spans="1:11" ht="15">
      <c r="A34" s="92">
        <v>40422</v>
      </c>
      <c r="B34" s="43">
        <v>9959685</v>
      </c>
      <c r="C34" s="48">
        <v>2900001</v>
      </c>
      <c r="D34" s="43">
        <v>2246537</v>
      </c>
      <c r="E34" s="43">
        <v>15106223</v>
      </c>
      <c r="F34" s="44">
        <v>9850038</v>
      </c>
      <c r="G34" s="44">
        <v>2908430</v>
      </c>
      <c r="H34" s="50">
        <v>2249038</v>
      </c>
      <c r="I34" s="44">
        <v>14958988</v>
      </c>
      <c r="J34" s="49">
        <f t="shared" si="0"/>
        <v>109.75925252625653</v>
      </c>
      <c r="K34" s="55">
        <f t="shared" si="1"/>
        <v>106.45495878469744</v>
      </c>
    </row>
    <row r="35" spans="1:11" ht="15">
      <c r="A35" s="92">
        <v>40452</v>
      </c>
      <c r="B35" s="43">
        <v>9992591</v>
      </c>
      <c r="C35" s="48">
        <v>2912220.72069272</v>
      </c>
      <c r="D35" s="43">
        <v>2263441</v>
      </c>
      <c r="E35" s="43">
        <v>15168252.72069272</v>
      </c>
      <c r="F35" s="44">
        <v>9931799</v>
      </c>
      <c r="G35" s="44">
        <v>2920360</v>
      </c>
      <c r="H35" s="50">
        <v>2253706</v>
      </c>
      <c r="I35" s="44">
        <v>15106533</v>
      </c>
      <c r="J35" s="49">
        <f t="shared" si="0"/>
        <v>110.2099499492752</v>
      </c>
      <c r="K35" s="55">
        <f t="shared" si="1"/>
        <v>107.50495607688646</v>
      </c>
    </row>
    <row r="36" spans="1:11" ht="15">
      <c r="A36" s="92">
        <v>40483</v>
      </c>
      <c r="B36" s="43">
        <v>9914876</v>
      </c>
      <c r="C36" s="48">
        <v>2926501</v>
      </c>
      <c r="D36" s="43">
        <v>2260299</v>
      </c>
      <c r="E36" s="43">
        <v>15101676</v>
      </c>
      <c r="F36" s="44">
        <v>10021629</v>
      </c>
      <c r="G36" s="44">
        <v>2941493</v>
      </c>
      <c r="H36" s="50">
        <v>2264137</v>
      </c>
      <c r="I36" s="44">
        <v>15136247</v>
      </c>
      <c r="J36" s="49">
        <f t="shared" si="0"/>
        <v>109.7262147959624</v>
      </c>
      <c r="K36" s="55">
        <f t="shared" si="1"/>
        <v>107.71641440851481</v>
      </c>
    </row>
    <row r="37" spans="1:11" ht="15">
      <c r="A37" s="92">
        <v>40513</v>
      </c>
      <c r="B37" s="43">
        <v>10030810</v>
      </c>
      <c r="C37" s="48">
        <v>2963322</v>
      </c>
      <c r="D37" s="43">
        <v>2282511</v>
      </c>
      <c r="E37" s="43">
        <v>15276643</v>
      </c>
      <c r="F37" s="44">
        <v>10129095</v>
      </c>
      <c r="G37" s="44">
        <v>2998562</v>
      </c>
      <c r="H37" s="50">
        <v>2281175</v>
      </c>
      <c r="I37" s="44">
        <v>15387675</v>
      </c>
      <c r="J37" s="49">
        <f t="shared" si="0"/>
        <v>110.99749532298505</v>
      </c>
      <c r="K37" s="55">
        <f t="shared" si="1"/>
        <v>109.50569035267085</v>
      </c>
    </row>
    <row r="38" spans="1:11" ht="15">
      <c r="A38" s="92">
        <v>40544</v>
      </c>
      <c r="B38" s="43">
        <v>9960858</v>
      </c>
      <c r="C38" s="48">
        <v>2991561.6954112365</v>
      </c>
      <c r="D38" s="43">
        <v>2287486</v>
      </c>
      <c r="E38" s="43">
        <v>15239905.695411237</v>
      </c>
      <c r="F38" s="44">
        <v>10228118</v>
      </c>
      <c r="G38" s="44">
        <v>3011483</v>
      </c>
      <c r="H38" s="50">
        <v>2290175</v>
      </c>
      <c r="I38" s="44">
        <v>15540231</v>
      </c>
      <c r="J38" s="49">
        <f t="shared" si="0"/>
        <v>110.73056830280986</v>
      </c>
      <c r="K38" s="55">
        <f t="shared" si="1"/>
        <v>110.59134819880043</v>
      </c>
    </row>
    <row r="39" spans="1:11" ht="15">
      <c r="A39" s="92">
        <v>40575</v>
      </c>
      <c r="B39" s="43">
        <v>9970036</v>
      </c>
      <c r="C39" s="48">
        <v>3027766.3283948246</v>
      </c>
      <c r="D39" s="43">
        <v>2301439</v>
      </c>
      <c r="E39" s="43">
        <v>15299241.328394825</v>
      </c>
      <c r="F39" s="44">
        <v>10334366</v>
      </c>
      <c r="G39" s="44">
        <v>3020326</v>
      </c>
      <c r="H39" s="50">
        <v>2300863</v>
      </c>
      <c r="I39" s="44">
        <v>15657298</v>
      </c>
      <c r="J39" s="49">
        <f t="shared" si="0"/>
        <v>111.16169094176804</v>
      </c>
      <c r="K39" s="55">
        <f t="shared" si="1"/>
        <v>111.42445018805587</v>
      </c>
    </row>
    <row r="40" spans="1:11" ht="15">
      <c r="A40" s="92">
        <v>40603</v>
      </c>
      <c r="B40" s="43">
        <v>10252034</v>
      </c>
      <c r="C40" s="48">
        <v>3059010</v>
      </c>
      <c r="D40" s="43">
        <v>2306478</v>
      </c>
      <c r="E40" s="43">
        <v>15617522</v>
      </c>
      <c r="F40" s="44">
        <v>10405861</v>
      </c>
      <c r="G40" s="44">
        <v>3039697</v>
      </c>
      <c r="H40" s="50">
        <v>2311918</v>
      </c>
      <c r="I40" s="44">
        <v>15771930</v>
      </c>
      <c r="J40" s="49">
        <f t="shared" si="0"/>
        <v>113.4742642838231</v>
      </c>
      <c r="K40" s="55">
        <f t="shared" si="1"/>
        <v>112.24022361038948</v>
      </c>
    </row>
    <row r="41" spans="1:11" ht="15">
      <c r="A41" s="92">
        <v>40634</v>
      </c>
      <c r="B41" s="43">
        <v>10511792</v>
      </c>
      <c r="C41" s="48">
        <v>3102039.400431247</v>
      </c>
      <c r="D41" s="43">
        <v>2305863</v>
      </c>
      <c r="E41" s="43">
        <v>15919694.400431247</v>
      </c>
      <c r="F41" s="44">
        <v>10503830</v>
      </c>
      <c r="G41" s="44">
        <v>3078916</v>
      </c>
      <c r="H41" s="50">
        <v>2322344</v>
      </c>
      <c r="I41" s="44">
        <v>15935854</v>
      </c>
      <c r="J41" s="49">
        <f t="shared" si="0"/>
        <v>115.66979766138535</v>
      </c>
      <c r="K41" s="55">
        <f t="shared" si="1"/>
        <v>113.40678131227564</v>
      </c>
    </row>
    <row r="42" spans="1:11" ht="15">
      <c r="A42" s="92">
        <v>40664</v>
      </c>
      <c r="B42" s="43">
        <v>10771209</v>
      </c>
      <c r="C42" s="48">
        <v>3103246</v>
      </c>
      <c r="D42" s="43">
        <v>2312096</v>
      </c>
      <c r="E42" s="43">
        <v>16186551</v>
      </c>
      <c r="F42" s="44">
        <v>10580588</v>
      </c>
      <c r="G42" s="44">
        <v>3082374</v>
      </c>
      <c r="H42" s="50">
        <v>2332762</v>
      </c>
      <c r="I42" s="44">
        <v>16070252</v>
      </c>
      <c r="J42" s="49">
        <f t="shared" si="0"/>
        <v>117.60873242359327</v>
      </c>
      <c r="K42" s="55">
        <f t="shared" si="1"/>
        <v>114.363218575996</v>
      </c>
    </row>
    <row r="43" spans="1:11" ht="15">
      <c r="A43" s="92">
        <v>40695</v>
      </c>
      <c r="B43" s="43">
        <v>11045909</v>
      </c>
      <c r="C43" s="48">
        <v>3089309</v>
      </c>
      <c r="D43" s="43">
        <v>2370551</v>
      </c>
      <c r="E43" s="43">
        <v>16505769</v>
      </c>
      <c r="F43" s="44">
        <v>10698901</v>
      </c>
      <c r="G43" s="44">
        <v>3079563</v>
      </c>
      <c r="H43" s="50">
        <v>2355047</v>
      </c>
      <c r="I43" s="44">
        <v>16209693</v>
      </c>
      <c r="J43" s="49">
        <f t="shared" si="0"/>
        <v>119.928116234684</v>
      </c>
      <c r="K43" s="55">
        <f t="shared" si="1"/>
        <v>115.35554412020375</v>
      </c>
    </row>
    <row r="44" spans="1:11" ht="15">
      <c r="A44" s="92">
        <v>40725</v>
      </c>
      <c r="B44" s="43">
        <v>11112453</v>
      </c>
      <c r="C44" s="48">
        <v>3053242.000000001</v>
      </c>
      <c r="D44" s="43">
        <v>2376533</v>
      </c>
      <c r="E44" s="43">
        <v>16542228</v>
      </c>
      <c r="F44" s="44">
        <v>10756761</v>
      </c>
      <c r="G44" s="44">
        <v>3036920</v>
      </c>
      <c r="H44" s="50">
        <v>2366499</v>
      </c>
      <c r="I44" s="44">
        <v>16274907</v>
      </c>
      <c r="J44" s="49">
        <f t="shared" si="0"/>
        <v>120.19302114095044</v>
      </c>
      <c r="K44" s="55">
        <f t="shared" si="1"/>
        <v>115.8196365897067</v>
      </c>
    </row>
    <row r="45" spans="1:11" ht="15">
      <c r="A45" s="92">
        <v>40756</v>
      </c>
      <c r="B45" s="43">
        <v>10886860</v>
      </c>
      <c r="C45" s="48">
        <v>3043525</v>
      </c>
      <c r="D45" s="43">
        <v>2509484</v>
      </c>
      <c r="E45" s="43">
        <v>16439869</v>
      </c>
      <c r="F45" s="44">
        <v>10841504</v>
      </c>
      <c r="G45" s="44">
        <v>3036266</v>
      </c>
      <c r="H45" s="50">
        <v>2509635</v>
      </c>
      <c r="I45" s="44">
        <v>16290657</v>
      </c>
      <c r="J45" s="49">
        <f t="shared" si="0"/>
        <v>119.4492980190731</v>
      </c>
      <c r="K45" s="55">
        <f t="shared" si="1"/>
        <v>115.93172074946798</v>
      </c>
    </row>
    <row r="46" spans="1:11" ht="15">
      <c r="A46" s="92">
        <v>40787</v>
      </c>
      <c r="B46" s="43">
        <v>11061597</v>
      </c>
      <c r="C46" s="48">
        <v>3020725</v>
      </c>
      <c r="D46" s="43">
        <v>2537648</v>
      </c>
      <c r="E46" s="43">
        <v>16619970</v>
      </c>
      <c r="F46" s="44">
        <v>10914335</v>
      </c>
      <c r="G46" s="44">
        <v>3027565</v>
      </c>
      <c r="H46" s="50">
        <v>2526965</v>
      </c>
      <c r="I46" s="44">
        <v>16456654</v>
      </c>
      <c r="J46" s="49">
        <f t="shared" si="0"/>
        <v>120.75788131876564</v>
      </c>
      <c r="K46" s="55">
        <f t="shared" si="1"/>
        <v>117.11303086171512</v>
      </c>
    </row>
    <row r="47" spans="1:11" ht="15">
      <c r="A47" s="92">
        <v>40817</v>
      </c>
      <c r="B47" s="43">
        <v>11078121</v>
      </c>
      <c r="C47" s="48">
        <v>3023173</v>
      </c>
      <c r="D47" s="43">
        <v>2579366</v>
      </c>
      <c r="E47" s="43">
        <v>16680660</v>
      </c>
      <c r="F47" s="44">
        <v>11061328</v>
      </c>
      <c r="G47" s="44">
        <v>3031286</v>
      </c>
      <c r="H47" s="50">
        <v>2546835</v>
      </c>
      <c r="I47" s="44">
        <v>16637276</v>
      </c>
      <c r="J47" s="49">
        <f t="shared" si="0"/>
        <v>121.19884455860517</v>
      </c>
      <c r="K47" s="55">
        <f t="shared" si="1"/>
        <v>118.39841912231199</v>
      </c>
    </row>
    <row r="48" spans="1:11" ht="15">
      <c r="A48" s="92">
        <v>40848</v>
      </c>
      <c r="B48" s="43">
        <v>10984191</v>
      </c>
      <c r="C48" s="48">
        <v>3021556</v>
      </c>
      <c r="D48" s="43">
        <v>2543634</v>
      </c>
      <c r="E48" s="43">
        <v>16549381</v>
      </c>
      <c r="F48" s="44">
        <v>11073172</v>
      </c>
      <c r="G48" s="44">
        <v>3041874</v>
      </c>
      <c r="H48" s="50">
        <v>2544999</v>
      </c>
      <c r="I48" s="44">
        <v>16595973</v>
      </c>
      <c r="J48" s="49">
        <f t="shared" si="0"/>
        <v>120.2449936249605</v>
      </c>
      <c r="K48" s="55">
        <f t="shared" si="1"/>
        <v>118.10448819846312</v>
      </c>
    </row>
    <row r="49" spans="1:11" ht="15">
      <c r="A49" s="92">
        <v>40878</v>
      </c>
      <c r="B49" s="43">
        <v>11030939</v>
      </c>
      <c r="C49" s="48">
        <v>3002517</v>
      </c>
      <c r="D49" s="43">
        <v>2554200</v>
      </c>
      <c r="E49" s="43">
        <v>16587656</v>
      </c>
      <c r="F49" s="44">
        <v>11168562</v>
      </c>
      <c r="G49" s="44">
        <v>3045231</v>
      </c>
      <c r="H49" s="50">
        <v>2550722</v>
      </c>
      <c r="I49" s="44">
        <v>16717776</v>
      </c>
      <c r="J49" s="49">
        <f t="shared" si="0"/>
        <v>120.5230932790198</v>
      </c>
      <c r="K49" s="55">
        <f t="shared" si="1"/>
        <v>118.97129371664741</v>
      </c>
    </row>
    <row r="50" spans="1:11" ht="15">
      <c r="A50" s="92">
        <v>40909</v>
      </c>
      <c r="B50" s="43">
        <v>10957242</v>
      </c>
      <c r="C50" s="48">
        <v>3039975</v>
      </c>
      <c r="D50" s="43">
        <v>2563237</v>
      </c>
      <c r="E50" s="43">
        <v>16560454</v>
      </c>
      <c r="F50" s="44">
        <v>11261372</v>
      </c>
      <c r="G50" s="44">
        <v>3066013</v>
      </c>
      <c r="H50" s="50">
        <v>2562000</v>
      </c>
      <c r="I50" s="44">
        <v>16880991</v>
      </c>
      <c r="J50" s="49">
        <f t="shared" si="0"/>
        <v>120.32544816367765</v>
      </c>
      <c r="K50" s="55">
        <f t="shared" si="1"/>
        <v>120.13280585223067</v>
      </c>
    </row>
    <row r="51" spans="1:11" ht="15">
      <c r="A51" s="92">
        <v>40940</v>
      </c>
      <c r="B51" s="43">
        <v>10845430</v>
      </c>
      <c r="C51" s="48">
        <v>3059708</v>
      </c>
      <c r="D51" s="43">
        <v>2576419</v>
      </c>
      <c r="E51" s="43">
        <v>16481557</v>
      </c>
      <c r="F51" s="44">
        <v>11298880</v>
      </c>
      <c r="G51" s="44">
        <v>3052423</v>
      </c>
      <c r="H51" s="50">
        <v>2571961</v>
      </c>
      <c r="I51" s="44">
        <v>16862082</v>
      </c>
      <c r="J51" s="49">
        <f t="shared" si="0"/>
        <v>119.75219595188624</v>
      </c>
      <c r="K51" s="55">
        <f t="shared" si="1"/>
        <v>119.99824081242585</v>
      </c>
    </row>
    <row r="52" spans="1:11" ht="15">
      <c r="A52" s="92">
        <v>40969</v>
      </c>
      <c r="B52" s="43">
        <v>11257343</v>
      </c>
      <c r="C52" s="48">
        <v>3068170</v>
      </c>
      <c r="D52" s="43">
        <v>2574644</v>
      </c>
      <c r="E52" s="43">
        <v>16900157</v>
      </c>
      <c r="F52" s="44">
        <v>11425908</v>
      </c>
      <c r="G52" s="44">
        <v>3047634</v>
      </c>
      <c r="H52" s="50">
        <v>2581110</v>
      </c>
      <c r="I52" s="44">
        <v>17057803</v>
      </c>
      <c r="J52" s="49">
        <f t="shared" si="0"/>
        <v>122.79367250810358</v>
      </c>
      <c r="K52" s="55">
        <f t="shared" si="1"/>
        <v>121.3910804208472</v>
      </c>
    </row>
    <row r="53" spans="1:11" ht="15">
      <c r="A53" s="92">
        <v>41000</v>
      </c>
      <c r="B53" s="43">
        <v>11521869</v>
      </c>
      <c r="C53" s="48">
        <v>3058583</v>
      </c>
      <c r="D53" s="43">
        <v>2569269</v>
      </c>
      <c r="E53" s="43">
        <v>17149721</v>
      </c>
      <c r="F53" s="44">
        <v>11486841</v>
      </c>
      <c r="G53" s="44">
        <v>3039616</v>
      </c>
      <c r="H53" s="50">
        <v>2586596</v>
      </c>
      <c r="I53" s="44">
        <v>17160034</v>
      </c>
      <c r="J53" s="49">
        <f t="shared" si="0"/>
        <v>124.60696217670323</v>
      </c>
      <c r="K53" s="55">
        <f t="shared" si="1"/>
        <v>122.11860268983482</v>
      </c>
    </row>
    <row r="54" spans="1:11" ht="15">
      <c r="A54" s="92">
        <v>41030</v>
      </c>
      <c r="B54" s="43">
        <v>11820778</v>
      </c>
      <c r="C54" s="48">
        <v>3044795</v>
      </c>
      <c r="D54" s="43">
        <v>2574350</v>
      </c>
      <c r="E54" s="43">
        <v>17439923</v>
      </c>
      <c r="F54" s="44">
        <v>11596654</v>
      </c>
      <c r="G54" s="44">
        <v>3027332</v>
      </c>
      <c r="H54" s="50">
        <v>2594501</v>
      </c>
      <c r="I54" s="44">
        <v>17310557</v>
      </c>
      <c r="J54" s="49">
        <f t="shared" si="0"/>
        <v>126.71552065631954</v>
      </c>
      <c r="K54" s="55">
        <f t="shared" si="1"/>
        <v>123.18979278378694</v>
      </c>
    </row>
    <row r="55" spans="1:11" ht="15">
      <c r="A55" s="92">
        <v>41061</v>
      </c>
      <c r="B55" s="43">
        <v>12087084</v>
      </c>
      <c r="C55" s="48">
        <v>3040162</v>
      </c>
      <c r="D55" s="43">
        <v>2610813</v>
      </c>
      <c r="E55" s="43">
        <v>17738059</v>
      </c>
      <c r="F55" s="44">
        <v>11667355</v>
      </c>
      <c r="G55" s="44">
        <v>3029982</v>
      </c>
      <c r="H55" s="50">
        <v>2604118</v>
      </c>
      <c r="I55" s="44">
        <v>17413746</v>
      </c>
      <c r="J55" s="49">
        <f t="shared" si="0"/>
        <v>128.88172623339648</v>
      </c>
      <c r="K55" s="55">
        <f t="shared" si="1"/>
        <v>123.92413261626989</v>
      </c>
    </row>
    <row r="56" spans="1:11" ht="15">
      <c r="A56" s="92">
        <v>41091</v>
      </c>
      <c r="B56" s="43">
        <v>12107944</v>
      </c>
      <c r="C56" s="48">
        <v>3042931</v>
      </c>
      <c r="D56" s="43">
        <v>2613791</v>
      </c>
      <c r="E56" s="43">
        <v>17764666</v>
      </c>
      <c r="F56" s="44">
        <v>11740070</v>
      </c>
      <c r="G56" s="44">
        <v>3022265</v>
      </c>
      <c r="H56" s="50">
        <v>2610501</v>
      </c>
      <c r="I56" s="44">
        <v>17485180</v>
      </c>
      <c r="J56" s="49">
        <f t="shared" si="0"/>
        <v>129.0750481797206</v>
      </c>
      <c r="K56" s="55">
        <f t="shared" si="1"/>
        <v>124.43248943331031</v>
      </c>
    </row>
    <row r="57" spans="1:11" ht="15">
      <c r="A57" s="92">
        <v>41122</v>
      </c>
      <c r="B57" s="43">
        <v>11716148</v>
      </c>
      <c r="C57" s="48">
        <v>3038438</v>
      </c>
      <c r="D57" s="43">
        <v>2600540</v>
      </c>
      <c r="E57" s="43">
        <v>17355126</v>
      </c>
      <c r="F57" s="44">
        <v>11717361</v>
      </c>
      <c r="G57" s="44">
        <v>3023998</v>
      </c>
      <c r="H57" s="50">
        <v>2614600</v>
      </c>
      <c r="I57" s="44">
        <v>17199727</v>
      </c>
      <c r="J57" s="49">
        <f t="shared" si="0"/>
        <v>126.09940004586193</v>
      </c>
      <c r="K57" s="55">
        <f t="shared" si="1"/>
        <v>122.40107612179698</v>
      </c>
    </row>
    <row r="58" spans="1:11" ht="15">
      <c r="A58" s="92">
        <v>41153</v>
      </c>
      <c r="B58" s="43">
        <v>12069085</v>
      </c>
      <c r="C58" s="48">
        <v>3035071</v>
      </c>
      <c r="D58" s="43">
        <v>2613470</v>
      </c>
      <c r="E58" s="43">
        <v>17717626</v>
      </c>
      <c r="F58" s="44">
        <v>11880835</v>
      </c>
      <c r="G58" s="44">
        <v>3035295</v>
      </c>
      <c r="H58" s="50">
        <v>2616823</v>
      </c>
      <c r="I58" s="44">
        <v>17539569</v>
      </c>
      <c r="J58" s="49">
        <f t="shared" si="0"/>
        <v>128.73326352323596</v>
      </c>
      <c r="K58" s="55">
        <f t="shared" si="1"/>
        <v>124.819546281898</v>
      </c>
    </row>
    <row r="59" spans="1:11" ht="15">
      <c r="A59" s="92">
        <v>41183</v>
      </c>
      <c r="B59" s="43">
        <v>11743906</v>
      </c>
      <c r="C59" s="48">
        <v>3013973</v>
      </c>
      <c r="D59" s="43">
        <v>2688851</v>
      </c>
      <c r="E59" s="43">
        <v>17446730</v>
      </c>
      <c r="F59" s="44">
        <v>11839723</v>
      </c>
      <c r="G59" s="44">
        <v>3017115</v>
      </c>
      <c r="H59" s="50">
        <v>2669896</v>
      </c>
      <c r="I59" s="44">
        <v>17428148</v>
      </c>
      <c r="J59" s="49">
        <f t="shared" si="0"/>
        <v>126.76497916305192</v>
      </c>
      <c r="K59" s="55">
        <f t="shared" si="1"/>
        <v>124.02662379524652</v>
      </c>
    </row>
    <row r="60" spans="1:11" ht="15">
      <c r="A60" s="92">
        <v>41214</v>
      </c>
      <c r="B60" s="43">
        <v>11996881</v>
      </c>
      <c r="C60" s="48">
        <v>3004914</v>
      </c>
      <c r="D60" s="43">
        <v>2622715</v>
      </c>
      <c r="E60" s="43">
        <v>17624510</v>
      </c>
      <c r="F60" s="44">
        <v>11999655</v>
      </c>
      <c r="G60" s="44">
        <v>3027386</v>
      </c>
      <c r="H60" s="50">
        <v>2625558</v>
      </c>
      <c r="I60" s="44">
        <v>17671533</v>
      </c>
      <c r="J60" s="49">
        <f t="shared" si="0"/>
        <v>128.05669847065897</v>
      </c>
      <c r="K60" s="55">
        <f t="shared" si="1"/>
        <v>125.75866209515112</v>
      </c>
    </row>
    <row r="61" spans="1:11" ht="15">
      <c r="A61" s="92">
        <v>41244</v>
      </c>
      <c r="B61" s="43">
        <v>11939620</v>
      </c>
      <c r="C61" s="48">
        <v>2967357</v>
      </c>
      <c r="D61" s="43">
        <v>2662608</v>
      </c>
      <c r="E61" s="43">
        <v>17569585</v>
      </c>
      <c r="F61" s="44">
        <v>12028922</v>
      </c>
      <c r="G61" s="44">
        <v>3016221</v>
      </c>
      <c r="H61" s="50">
        <v>2639249</v>
      </c>
      <c r="I61" s="44">
        <v>17709644</v>
      </c>
      <c r="J61" s="49">
        <f t="shared" si="0"/>
        <v>127.65762274239754</v>
      </c>
      <c r="K61" s="55">
        <f t="shared" si="1"/>
        <v>126.02987729595505</v>
      </c>
    </row>
    <row r="62" spans="1:11" ht="15">
      <c r="A62" s="92">
        <v>41275</v>
      </c>
      <c r="B62" s="43">
        <v>11818115</v>
      </c>
      <c r="C62" s="48">
        <v>2963719</v>
      </c>
      <c r="D62" s="43">
        <v>2667984</v>
      </c>
      <c r="E62" s="43">
        <v>17449818</v>
      </c>
      <c r="F62" s="44">
        <v>12069382</v>
      </c>
      <c r="G62" s="44">
        <v>2997032</v>
      </c>
      <c r="H62" s="50">
        <v>2643872</v>
      </c>
      <c r="I62" s="44">
        <v>17780605</v>
      </c>
      <c r="J62" s="49">
        <f t="shared" si="0"/>
        <v>126.787416046964</v>
      </c>
      <c r="K62" s="55">
        <f t="shared" si="1"/>
        <v>126.53486802997536</v>
      </c>
    </row>
    <row r="63" spans="1:11" ht="15">
      <c r="A63" s="92">
        <v>41306</v>
      </c>
      <c r="B63" s="43">
        <v>11748042</v>
      </c>
      <c r="C63" s="48">
        <v>2969232</v>
      </c>
      <c r="D63" s="43">
        <v>2670744</v>
      </c>
      <c r="E63" s="43">
        <v>17388018</v>
      </c>
      <c r="F63" s="44">
        <v>12123625</v>
      </c>
      <c r="G63" s="44">
        <v>2962781</v>
      </c>
      <c r="H63" s="50">
        <v>2653352</v>
      </c>
      <c r="I63" s="44">
        <v>17770737</v>
      </c>
      <c r="J63" s="49">
        <f t="shared" si="0"/>
        <v>126.33838773551098</v>
      </c>
      <c r="K63" s="55">
        <f t="shared" si="1"/>
        <v>126.4646428561008</v>
      </c>
    </row>
    <row r="64" spans="1:11" ht="15">
      <c r="A64" s="92">
        <v>41334</v>
      </c>
      <c r="B64" s="43">
        <v>12030850</v>
      </c>
      <c r="C64" s="48">
        <v>2973096</v>
      </c>
      <c r="D64" s="43">
        <v>2651342</v>
      </c>
      <c r="E64" s="43">
        <v>17655288</v>
      </c>
      <c r="F64" s="44">
        <v>12164351</v>
      </c>
      <c r="G64" s="44">
        <v>2951959</v>
      </c>
      <c r="H64" s="50">
        <v>2652451</v>
      </c>
      <c r="I64" s="44">
        <v>17806396</v>
      </c>
      <c r="J64" s="49">
        <f t="shared" si="0"/>
        <v>128.28032619509102</v>
      </c>
      <c r="K64" s="55">
        <f t="shared" si="1"/>
        <v>126.7184085102549</v>
      </c>
    </row>
    <row r="65" spans="1:11" ht="15">
      <c r="A65" s="92">
        <v>41365</v>
      </c>
      <c r="B65" s="43">
        <v>12262422</v>
      </c>
      <c r="C65" s="48">
        <v>2976760</v>
      </c>
      <c r="D65" s="43">
        <v>2649513</v>
      </c>
      <c r="E65" s="43">
        <v>17888695</v>
      </c>
      <c r="F65" s="44">
        <v>12236847</v>
      </c>
      <c r="G65" s="44">
        <v>2962542</v>
      </c>
      <c r="H65" s="50">
        <v>2664377</v>
      </c>
      <c r="I65" s="44">
        <v>17895494</v>
      </c>
      <c r="J65" s="49">
        <f t="shared" si="0"/>
        <v>129.9762218438178</v>
      </c>
      <c r="K65" s="55">
        <f t="shared" si="1"/>
        <v>127.35247038113809</v>
      </c>
    </row>
    <row r="66" spans="1:11" ht="15">
      <c r="A66" s="92">
        <v>41395</v>
      </c>
      <c r="B66" s="43">
        <v>12354071</v>
      </c>
      <c r="C66" s="48">
        <v>2981302</v>
      </c>
      <c r="D66" s="43">
        <v>2650756</v>
      </c>
      <c r="E66" s="43">
        <v>17986129</v>
      </c>
      <c r="F66" s="44">
        <v>12239996</v>
      </c>
      <c r="G66" s="44">
        <v>2966413</v>
      </c>
      <c r="H66" s="50">
        <v>2673110</v>
      </c>
      <c r="I66" s="44">
        <v>17857512</v>
      </c>
      <c r="J66" s="49">
        <f t="shared" si="0"/>
        <v>130.68416075155423</v>
      </c>
      <c r="K66" s="55">
        <f t="shared" si="1"/>
        <v>127.08217320297601</v>
      </c>
    </row>
    <row r="67" spans="1:11" ht="15">
      <c r="A67" s="92">
        <v>41426</v>
      </c>
      <c r="B67" s="43">
        <v>12561253</v>
      </c>
      <c r="C67" s="48">
        <v>2974355</v>
      </c>
      <c r="D67" s="43">
        <v>2663305</v>
      </c>
      <c r="E67" s="43">
        <v>18198913</v>
      </c>
      <c r="F67" s="44">
        <v>12271766</v>
      </c>
      <c r="G67" s="44">
        <v>2964166</v>
      </c>
      <c r="H67" s="50">
        <v>2682687</v>
      </c>
      <c r="I67" s="44">
        <v>17872655</v>
      </c>
      <c r="J67" s="49">
        <f aca="true" t="shared" si="2" ref="J67:J87">E67/$E$2*100</f>
        <v>132.2302131823668</v>
      </c>
      <c r="K67" s="55">
        <f aca="true" t="shared" si="3" ref="K67:K87">I67/$I$2*100</f>
        <v>127.18993767480235</v>
      </c>
    </row>
    <row r="68" spans="1:11" ht="15">
      <c r="A68" s="92">
        <v>41456</v>
      </c>
      <c r="B68" s="43">
        <v>12615267</v>
      </c>
      <c r="C68" s="48">
        <v>2970694</v>
      </c>
      <c r="D68" s="43">
        <v>2668898</v>
      </c>
      <c r="E68" s="43">
        <v>18254859</v>
      </c>
      <c r="F68" s="44">
        <v>12375332</v>
      </c>
      <c r="G68" s="44">
        <v>2944751</v>
      </c>
      <c r="H68" s="50">
        <v>2694203</v>
      </c>
      <c r="I68" s="44">
        <v>17989382</v>
      </c>
      <c r="J68" s="49">
        <f t="shared" si="2"/>
        <v>132.6367073233466</v>
      </c>
      <c r="K68" s="55">
        <f t="shared" si="3"/>
        <v>128.02062006949788</v>
      </c>
    </row>
    <row r="69" spans="1:11" ht="15">
      <c r="A69" s="92">
        <v>41487</v>
      </c>
      <c r="B69" s="43">
        <v>12542642</v>
      </c>
      <c r="C69" s="48">
        <v>2931681</v>
      </c>
      <c r="D69" s="43">
        <v>2663081</v>
      </c>
      <c r="E69" s="43">
        <v>18137404</v>
      </c>
      <c r="F69" s="44">
        <v>12453441</v>
      </c>
      <c r="G69" s="44">
        <v>2910260</v>
      </c>
      <c r="H69" s="50">
        <v>2704243</v>
      </c>
      <c r="I69" s="44">
        <v>17980749</v>
      </c>
      <c r="J69" s="49">
        <f t="shared" si="2"/>
        <v>131.783299227526</v>
      </c>
      <c r="K69" s="55">
        <f t="shared" si="3"/>
        <v>127.95918371703951</v>
      </c>
    </row>
    <row r="70" spans="1:11" ht="15">
      <c r="A70" s="92">
        <v>41518</v>
      </c>
      <c r="B70" s="43">
        <v>12679379</v>
      </c>
      <c r="C70" s="48">
        <v>2883080</v>
      </c>
      <c r="D70" s="43">
        <v>2707070</v>
      </c>
      <c r="E70" s="43">
        <v>18269529</v>
      </c>
      <c r="F70" s="44">
        <v>12469304</v>
      </c>
      <c r="G70" s="44">
        <v>2877697</v>
      </c>
      <c r="H70" s="50">
        <v>2727154</v>
      </c>
      <c r="I70" s="44">
        <v>18083062</v>
      </c>
      <c r="J70" s="49">
        <f t="shared" si="2"/>
        <v>132.74329705358957</v>
      </c>
      <c r="K70" s="55">
        <f t="shared" si="3"/>
        <v>128.68728953530336</v>
      </c>
    </row>
    <row r="71" spans="1:11" ht="15">
      <c r="A71" s="92">
        <v>41548</v>
      </c>
      <c r="B71" s="43">
        <v>12412998</v>
      </c>
      <c r="C71" s="48">
        <v>2856746</v>
      </c>
      <c r="D71" s="43">
        <v>2756891</v>
      </c>
      <c r="E71" s="43">
        <v>18026635</v>
      </c>
      <c r="F71" s="44">
        <v>12518758</v>
      </c>
      <c r="G71" s="44">
        <v>2854685</v>
      </c>
      <c r="H71" s="50">
        <v>2748377</v>
      </c>
      <c r="I71" s="44">
        <v>18018598</v>
      </c>
      <c r="J71" s="49">
        <f t="shared" si="2"/>
        <v>130.97847047297358</v>
      </c>
      <c r="K71" s="55">
        <f t="shared" si="3"/>
        <v>128.22853440674137</v>
      </c>
    </row>
    <row r="72" spans="1:11" ht="15">
      <c r="A72" s="92">
        <v>41579</v>
      </c>
      <c r="B72" s="43">
        <v>12557625</v>
      </c>
      <c r="C72" s="48">
        <v>2800861</v>
      </c>
      <c r="D72" s="43">
        <v>2766055</v>
      </c>
      <c r="E72" s="43">
        <v>18124541</v>
      </c>
      <c r="F72" s="44">
        <v>12578970</v>
      </c>
      <c r="G72" s="44">
        <v>2825449</v>
      </c>
      <c r="H72" s="50">
        <v>2759176</v>
      </c>
      <c r="I72" s="44">
        <v>18170513</v>
      </c>
      <c r="J72" s="49">
        <f t="shared" si="2"/>
        <v>131.68983885260332</v>
      </c>
      <c r="K72" s="55">
        <f t="shared" si="3"/>
        <v>129.30963060548007</v>
      </c>
    </row>
    <row r="73" spans="1:11" ht="15">
      <c r="A73" s="92">
        <v>41609</v>
      </c>
      <c r="B73" s="43">
        <v>12484113</v>
      </c>
      <c r="C73" s="48">
        <v>2760917</v>
      </c>
      <c r="D73" s="43">
        <v>2823400</v>
      </c>
      <c r="E73" s="43">
        <v>18068430</v>
      </c>
      <c r="F73" s="44">
        <v>12610365</v>
      </c>
      <c r="G73" s="44">
        <v>2813909</v>
      </c>
      <c r="H73" s="50">
        <v>2790481</v>
      </c>
      <c r="I73" s="44">
        <v>18216663</v>
      </c>
      <c r="J73" s="49">
        <f t="shared" si="2"/>
        <v>131.28214584962697</v>
      </c>
      <c r="K73" s="55">
        <f t="shared" si="3"/>
        <v>129.63805498471706</v>
      </c>
    </row>
    <row r="74" spans="1:11" ht="15">
      <c r="A74" s="92">
        <v>41640</v>
      </c>
      <c r="B74" s="43">
        <v>12447958</v>
      </c>
      <c r="C74" s="48">
        <v>2720965</v>
      </c>
      <c r="D74" s="43">
        <v>2838873</v>
      </c>
      <c r="E74" s="43">
        <v>18007796</v>
      </c>
      <c r="F74" s="44">
        <v>12700783</v>
      </c>
      <c r="G74" s="44">
        <v>2759712</v>
      </c>
      <c r="H74" s="50">
        <v>2803144</v>
      </c>
      <c r="I74" s="44">
        <v>18349422</v>
      </c>
      <c r="J74" s="49">
        <f t="shared" si="2"/>
        <v>130.84158949628323</v>
      </c>
      <c r="K74" s="55">
        <f t="shared" si="3"/>
        <v>130.58282837936764</v>
      </c>
    </row>
    <row r="75" spans="1:11" ht="15">
      <c r="A75" s="92">
        <v>41671</v>
      </c>
      <c r="B75" s="43">
        <v>12486017</v>
      </c>
      <c r="C75" s="48">
        <v>2855300</v>
      </c>
      <c r="D75" s="43">
        <v>2836699</v>
      </c>
      <c r="E75" s="43">
        <v>18178016</v>
      </c>
      <c r="F75" s="44">
        <v>12783083</v>
      </c>
      <c r="G75" s="44">
        <v>2847336</v>
      </c>
      <c r="H75" s="50">
        <v>2812715</v>
      </c>
      <c r="I75" s="44">
        <v>18559652</v>
      </c>
      <c r="J75" s="49">
        <f t="shared" si="2"/>
        <v>132.07837912695527</v>
      </c>
      <c r="K75" s="55">
        <f t="shared" si="3"/>
        <v>132.07892062740655</v>
      </c>
    </row>
    <row r="76" spans="1:11" s="30" customFormat="1" ht="15">
      <c r="A76" s="92">
        <v>41699</v>
      </c>
      <c r="B76" s="43">
        <v>12700185</v>
      </c>
      <c r="C76" s="48">
        <v>2871284</v>
      </c>
      <c r="D76" s="43">
        <v>2849623</v>
      </c>
      <c r="E76" s="43">
        <v>18421092</v>
      </c>
      <c r="F76" s="44">
        <v>12818266</v>
      </c>
      <c r="G76" s="44">
        <v>2847815</v>
      </c>
      <c r="H76" s="50">
        <v>2832877</v>
      </c>
      <c r="I76" s="44">
        <v>18566778</v>
      </c>
      <c r="J76" s="49">
        <f t="shared" si="2"/>
        <v>133.84452808868267</v>
      </c>
      <c r="K76" s="55">
        <f t="shared" si="3"/>
        <v>132.1296324828008</v>
      </c>
    </row>
    <row r="77" spans="1:11" ht="15">
      <c r="A77" s="92">
        <v>41730</v>
      </c>
      <c r="B77" s="43">
        <v>12868737</v>
      </c>
      <c r="C77" s="48">
        <v>2815090</v>
      </c>
      <c r="D77" s="43">
        <v>2844868</v>
      </c>
      <c r="E77" s="43">
        <v>18528695</v>
      </c>
      <c r="F77" s="44">
        <v>12858781</v>
      </c>
      <c r="G77" s="44">
        <v>2805939</v>
      </c>
      <c r="H77" s="50">
        <v>2841500</v>
      </c>
      <c r="I77" s="44">
        <v>18534682</v>
      </c>
      <c r="J77" s="49">
        <f t="shared" si="2"/>
        <v>134.62635322456094</v>
      </c>
      <c r="K77" s="55">
        <f t="shared" si="3"/>
        <v>131.90122275634377</v>
      </c>
    </row>
    <row r="78" spans="1:11" ht="15">
      <c r="A78" s="92">
        <v>41760</v>
      </c>
      <c r="B78" s="43">
        <v>13068558</v>
      </c>
      <c r="C78" s="48">
        <v>2815276</v>
      </c>
      <c r="D78" s="43">
        <v>2849314</v>
      </c>
      <c r="E78" s="43">
        <v>18733148</v>
      </c>
      <c r="F78" s="44">
        <v>12929706</v>
      </c>
      <c r="G78" s="44">
        <v>2806490</v>
      </c>
      <c r="H78" s="50">
        <v>2854388</v>
      </c>
      <c r="I78" s="44">
        <v>18600758</v>
      </c>
      <c r="J78" s="49">
        <f t="shared" si="2"/>
        <v>136.11187402329077</v>
      </c>
      <c r="K78" s="55">
        <f t="shared" si="3"/>
        <v>132.37144960970159</v>
      </c>
    </row>
    <row r="79" spans="1:11" ht="15">
      <c r="A79" s="92">
        <v>41791</v>
      </c>
      <c r="B79" s="43">
        <v>13351474</v>
      </c>
      <c r="C79" s="48">
        <v>2816946</v>
      </c>
      <c r="D79" s="43">
        <v>2852087</v>
      </c>
      <c r="E79" s="43">
        <v>19020507</v>
      </c>
      <c r="F79" s="44">
        <v>13000028</v>
      </c>
      <c r="G79" s="44">
        <v>2812119</v>
      </c>
      <c r="H79" s="50">
        <v>2862695</v>
      </c>
      <c r="I79" s="44">
        <v>18681059</v>
      </c>
      <c r="J79" s="49">
        <f t="shared" si="2"/>
        <v>138.19977574741415</v>
      </c>
      <c r="K79" s="55">
        <f t="shared" si="3"/>
        <v>132.942908029574</v>
      </c>
    </row>
    <row r="80" spans="1:11" ht="15">
      <c r="A80" s="92">
        <v>41821</v>
      </c>
      <c r="B80" s="43">
        <v>13109755</v>
      </c>
      <c r="C80" s="48">
        <v>2875917</v>
      </c>
      <c r="D80" s="43">
        <v>2864800</v>
      </c>
      <c r="E80" s="43">
        <v>18850472</v>
      </c>
      <c r="F80" s="44">
        <v>12994496</v>
      </c>
      <c r="G80" s="44">
        <v>2850254</v>
      </c>
      <c r="H80" s="50">
        <v>2876131</v>
      </c>
      <c r="I80" s="44">
        <v>18594848</v>
      </c>
      <c r="J80" s="49">
        <f t="shared" si="2"/>
        <v>136.96433029534438</v>
      </c>
      <c r="K80" s="55">
        <f t="shared" si="3"/>
        <v>132.32939136308642</v>
      </c>
    </row>
    <row r="81" spans="1:11" ht="15">
      <c r="A81" s="92">
        <v>41852</v>
      </c>
      <c r="B81" s="43">
        <v>13212186</v>
      </c>
      <c r="C81" s="48">
        <v>2909657</v>
      </c>
      <c r="D81" s="43">
        <v>2859563</v>
      </c>
      <c r="E81" s="43">
        <v>18981406</v>
      </c>
      <c r="F81" s="44">
        <v>13087402</v>
      </c>
      <c r="G81" s="44">
        <v>2883594</v>
      </c>
      <c r="H81" s="50">
        <v>2884078</v>
      </c>
      <c r="I81" s="44">
        <v>18818979</v>
      </c>
      <c r="J81" s="49">
        <f t="shared" si="2"/>
        <v>137.91567451754162</v>
      </c>
      <c r="K81" s="55">
        <f t="shared" si="3"/>
        <v>133.92440944635337</v>
      </c>
    </row>
    <row r="82" spans="1:11" ht="15">
      <c r="A82" s="92">
        <v>41883</v>
      </c>
      <c r="B82" s="43">
        <v>13321597</v>
      </c>
      <c r="C82" s="48">
        <v>2907549</v>
      </c>
      <c r="D82" s="43">
        <v>2879940</v>
      </c>
      <c r="E82" s="43">
        <v>19109086</v>
      </c>
      <c r="F82" s="44">
        <v>13120687</v>
      </c>
      <c r="G82" s="44">
        <v>2896537</v>
      </c>
      <c r="H82" s="50">
        <v>2892127</v>
      </c>
      <c r="I82" s="44">
        <v>18909230</v>
      </c>
      <c r="J82" s="49">
        <f t="shared" si="2"/>
        <v>138.84337572799987</v>
      </c>
      <c r="K82" s="55">
        <f t="shared" si="3"/>
        <v>134.5666765893765</v>
      </c>
    </row>
    <row r="83" spans="1:11" ht="15">
      <c r="A83" s="92">
        <v>41913</v>
      </c>
      <c r="B83" s="44">
        <v>13211467</v>
      </c>
      <c r="C83" s="50">
        <v>2924846</v>
      </c>
      <c r="D83" s="44">
        <v>2908367</v>
      </c>
      <c r="E83" s="44">
        <v>19044680</v>
      </c>
      <c r="F83" s="44">
        <v>13206602</v>
      </c>
      <c r="G83" s="44">
        <v>2915576</v>
      </c>
      <c r="H83" s="50">
        <v>2900361</v>
      </c>
      <c r="I83" s="44">
        <v>19029909</v>
      </c>
      <c r="J83" s="49">
        <f t="shared" si="2"/>
        <v>138.37541266283088</v>
      </c>
      <c r="K83" s="55">
        <f t="shared" si="3"/>
        <v>135.42548321260387</v>
      </c>
    </row>
    <row r="84" spans="1:11" s="31" customFormat="1" ht="15">
      <c r="A84" s="93">
        <v>41944</v>
      </c>
      <c r="B84" s="45">
        <v>13237370</v>
      </c>
      <c r="C84" s="51">
        <v>2868886</v>
      </c>
      <c r="D84" s="47">
        <v>2929226</v>
      </c>
      <c r="E84" s="47">
        <v>19035482</v>
      </c>
      <c r="F84" s="44">
        <v>13227478</v>
      </c>
      <c r="G84" s="44">
        <v>2892609</v>
      </c>
      <c r="H84" s="50">
        <v>2916517</v>
      </c>
      <c r="I84" s="44">
        <v>19077785</v>
      </c>
      <c r="J84" s="49">
        <f t="shared" si="2"/>
        <v>138.30858155589328</v>
      </c>
      <c r="K84" s="55">
        <f t="shared" si="3"/>
        <v>135.7661905924598</v>
      </c>
    </row>
    <row r="85" spans="1:11" ht="15">
      <c r="A85" s="92">
        <v>41974</v>
      </c>
      <c r="B85" s="44">
        <v>13240122</v>
      </c>
      <c r="C85" s="50">
        <v>2827633</v>
      </c>
      <c r="D85" s="44">
        <v>2910148</v>
      </c>
      <c r="E85" s="44">
        <v>18977903</v>
      </c>
      <c r="F85" s="44">
        <v>13303225</v>
      </c>
      <c r="G85" s="44">
        <v>2883797</v>
      </c>
      <c r="H85" s="50">
        <v>2907069</v>
      </c>
      <c r="I85" s="44">
        <v>19133107</v>
      </c>
      <c r="J85" s="49">
        <f t="shared" si="2"/>
        <v>137.89022231406233</v>
      </c>
      <c r="K85" s="55">
        <f t="shared" si="3"/>
        <v>136.15988709317807</v>
      </c>
    </row>
    <row r="86" spans="1:11" ht="15">
      <c r="A86" s="92">
        <v>42005</v>
      </c>
      <c r="B86" s="43">
        <v>13058277</v>
      </c>
      <c r="C86" s="48">
        <v>2821819</v>
      </c>
      <c r="D86" s="43">
        <v>2926680</v>
      </c>
      <c r="E86" s="43">
        <v>18806776</v>
      </c>
      <c r="F86" s="43">
        <v>13330714</v>
      </c>
      <c r="G86" s="43">
        <v>2867072</v>
      </c>
      <c r="H86" s="48">
        <v>2920360</v>
      </c>
      <c r="I86" s="43">
        <v>19168464</v>
      </c>
      <c r="J86" s="49">
        <f t="shared" si="2"/>
        <v>136.64684257532414</v>
      </c>
      <c r="K86" s="55">
        <f t="shared" si="3"/>
        <v>136.41150357804662</v>
      </c>
    </row>
    <row r="87" spans="1:11" ht="15.75" thickBot="1">
      <c r="A87" s="94">
        <v>42036</v>
      </c>
      <c r="B87" s="46">
        <v>13019198</v>
      </c>
      <c r="C87" s="52">
        <v>2914541</v>
      </c>
      <c r="D87" s="46">
        <v>2929385</v>
      </c>
      <c r="E87" s="46">
        <v>18863124</v>
      </c>
      <c r="F87" s="46">
        <v>13374584</v>
      </c>
      <c r="G87" s="46">
        <v>2905579</v>
      </c>
      <c r="H87" s="52">
        <v>2927731</v>
      </c>
      <c r="I87" s="46">
        <v>19259512</v>
      </c>
      <c r="J87" s="53">
        <f t="shared" si="2"/>
        <v>137.05625758007744</v>
      </c>
      <c r="K87" s="56">
        <f t="shared" si="3"/>
        <v>137.05944253537643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T143"/>
  <sheetViews>
    <sheetView workbookViewId="0" topLeftCell="A1">
      <pane ySplit="1" topLeftCell="A2" activePane="bottomLeft" state="frozen"/>
      <selection pane="bottomLeft" activeCell="B2" sqref="B2:B16"/>
    </sheetView>
  </sheetViews>
  <sheetFormatPr defaultColWidth="9.140625" defaultRowHeight="15"/>
  <cols>
    <col min="1" max="1" width="12.7109375" style="4" bestFit="1" customWidth="1"/>
    <col min="2" max="2" width="16.421875" style="4" bestFit="1" customWidth="1"/>
    <col min="3" max="3" width="12.00390625" style="4" customWidth="1"/>
    <col min="4" max="4" width="12.00390625" style="4" bestFit="1" customWidth="1"/>
    <col min="5" max="5" width="12.00390625" style="4" customWidth="1"/>
    <col min="6" max="6" width="19.140625" style="4" customWidth="1"/>
    <col min="7" max="8" width="33.140625" style="4" customWidth="1"/>
    <col min="9" max="9" width="18.421875" style="4" customWidth="1"/>
    <col min="10" max="10" width="33.140625" style="4" customWidth="1"/>
    <col min="11" max="11" width="9.140625" style="4" customWidth="1"/>
    <col min="12" max="14" width="9.140625" style="6" customWidth="1"/>
    <col min="15" max="18" width="9.140625" style="4" customWidth="1"/>
    <col min="19" max="19" width="11.7109375" style="4" bestFit="1" customWidth="1"/>
    <col min="20" max="16384" width="9.140625" style="4" customWidth="1"/>
  </cols>
  <sheetData>
    <row r="1" spans="1:10" ht="30.75" thickBot="1">
      <c r="A1" s="83" t="s">
        <v>92</v>
      </c>
      <c r="B1" s="100" t="s">
        <v>175</v>
      </c>
      <c r="C1" s="83">
        <v>41671</v>
      </c>
      <c r="D1" s="83">
        <v>42005</v>
      </c>
      <c r="E1" s="83">
        <v>42036</v>
      </c>
      <c r="F1" s="84" t="s">
        <v>286</v>
      </c>
      <c r="G1" s="84" t="s">
        <v>283</v>
      </c>
      <c r="H1" s="84" t="s">
        <v>284</v>
      </c>
      <c r="I1" s="84" t="s">
        <v>288</v>
      </c>
      <c r="J1" s="84" t="s">
        <v>285</v>
      </c>
    </row>
    <row r="2" spans="1:20" ht="15">
      <c r="A2" s="101">
        <v>76</v>
      </c>
      <c r="B2" s="102" t="s">
        <v>168</v>
      </c>
      <c r="C2" s="64">
        <v>1475</v>
      </c>
      <c r="D2" s="43">
        <v>1575</v>
      </c>
      <c r="E2" s="64">
        <v>1641</v>
      </c>
      <c r="F2" s="79">
        <f>E2/$E$83</f>
        <v>0.0009840748976346222</v>
      </c>
      <c r="G2" s="79">
        <f>(E2-C2)/C2</f>
        <v>0.11254237288135593</v>
      </c>
      <c r="H2" s="43">
        <f>E2-C2</f>
        <v>166</v>
      </c>
      <c r="I2" s="80">
        <f>H2/$H$83</f>
        <v>0.0024329830424013247</v>
      </c>
      <c r="J2" s="64">
        <f>E2-D2</f>
        <v>66</v>
      </c>
      <c r="L2" s="40"/>
      <c r="M2" s="37"/>
      <c r="O2" s="3"/>
      <c r="P2" s="7"/>
      <c r="S2" s="3"/>
      <c r="T2" s="7"/>
    </row>
    <row r="3" spans="1:20" ht="15">
      <c r="A3" s="101">
        <v>12</v>
      </c>
      <c r="B3" s="102" t="s">
        <v>104</v>
      </c>
      <c r="C3" s="64">
        <v>1503</v>
      </c>
      <c r="D3" s="43">
        <v>1664</v>
      </c>
      <c r="E3" s="64">
        <v>1672</v>
      </c>
      <c r="F3" s="79">
        <f>E3/$E$83</f>
        <v>0.0010026649779677564</v>
      </c>
      <c r="G3" s="79">
        <f>(E3-C3)/C3</f>
        <v>0.11244178310046574</v>
      </c>
      <c r="H3" s="43">
        <f>E3-C3</f>
        <v>169</v>
      </c>
      <c r="I3" s="80">
        <f>H3/$H$83</f>
        <v>0.0024769526154567708</v>
      </c>
      <c r="J3" s="64">
        <f>E3-D3</f>
        <v>8</v>
      </c>
      <c r="L3" s="40"/>
      <c r="M3" s="37"/>
      <c r="O3" s="6"/>
      <c r="P3" s="7"/>
      <c r="S3" s="3"/>
      <c r="T3" s="7"/>
    </row>
    <row r="4" spans="1:20" ht="15">
      <c r="A4" s="101">
        <v>30</v>
      </c>
      <c r="B4" s="102" t="s">
        <v>122</v>
      </c>
      <c r="C4" s="64">
        <v>994</v>
      </c>
      <c r="D4" s="43">
        <v>1084</v>
      </c>
      <c r="E4" s="64">
        <v>1094</v>
      </c>
      <c r="F4" s="79">
        <f>E4/$E$83</f>
        <v>0.0006560499317564148</v>
      </c>
      <c r="G4" s="79">
        <f>(E4-C4)/C4</f>
        <v>0.1006036217303823</v>
      </c>
      <c r="H4" s="43">
        <f>E4-C4</f>
        <v>100</v>
      </c>
      <c r="I4" s="80">
        <f>H4/$H$83</f>
        <v>0.001465652435181521</v>
      </c>
      <c r="J4" s="64">
        <f>E4-D4</f>
        <v>10</v>
      </c>
      <c r="L4" s="40"/>
      <c r="M4" s="37"/>
      <c r="O4" s="3"/>
      <c r="P4" s="7"/>
      <c r="S4" s="2"/>
      <c r="T4" s="7"/>
    </row>
    <row r="5" spans="1:20" ht="15">
      <c r="A5" s="101">
        <v>65</v>
      </c>
      <c r="B5" s="102" t="s">
        <v>157</v>
      </c>
      <c r="C5" s="64">
        <v>6003</v>
      </c>
      <c r="D5" s="43">
        <v>6370</v>
      </c>
      <c r="E5" s="64">
        <v>6471</v>
      </c>
      <c r="F5" s="79">
        <f>E5/$E$83</f>
        <v>0.003880529349539086</v>
      </c>
      <c r="G5" s="79">
        <f>(E5-C5)/C5</f>
        <v>0.07796101949025487</v>
      </c>
      <c r="H5" s="43">
        <f>E5-C5</f>
        <v>468</v>
      </c>
      <c r="I5" s="80">
        <f>H5/$H$83</f>
        <v>0.006859253396649519</v>
      </c>
      <c r="J5" s="64">
        <f>E5-D5</f>
        <v>101</v>
      </c>
      <c r="L5" s="40"/>
      <c r="M5" s="37"/>
      <c r="O5" s="3"/>
      <c r="P5" s="7"/>
      <c r="S5" s="3"/>
      <c r="T5" s="7"/>
    </row>
    <row r="6" spans="1:20" ht="15">
      <c r="A6" s="101">
        <v>77</v>
      </c>
      <c r="B6" s="102" t="s">
        <v>169</v>
      </c>
      <c r="C6" s="64">
        <v>5689</v>
      </c>
      <c r="D6" s="43">
        <v>6057</v>
      </c>
      <c r="E6" s="64">
        <v>6094</v>
      </c>
      <c r="F6" s="79">
        <f>E6/$E$83</f>
        <v>0.0036544499854877436</v>
      </c>
      <c r="G6" s="79">
        <f>(E6-C6)/C6</f>
        <v>0.07119001582000352</v>
      </c>
      <c r="H6" s="43">
        <f>E6-C6</f>
        <v>405</v>
      </c>
      <c r="I6" s="80">
        <f>H6/$H$83</f>
        <v>0.00593589236248516</v>
      </c>
      <c r="J6" s="64">
        <f>E6-D6</f>
        <v>37</v>
      </c>
      <c r="L6" s="40"/>
      <c r="M6" s="37"/>
      <c r="O6" s="3"/>
      <c r="P6" s="7"/>
      <c r="S6" s="3"/>
      <c r="T6" s="7"/>
    </row>
    <row r="7" spans="1:20" ht="15">
      <c r="A7" s="101">
        <v>73</v>
      </c>
      <c r="B7" s="102" t="s">
        <v>165</v>
      </c>
      <c r="C7" s="64">
        <v>1827</v>
      </c>
      <c r="D7" s="43">
        <v>1952</v>
      </c>
      <c r="E7" s="64">
        <v>1956</v>
      </c>
      <c r="F7" s="79">
        <f>E7/$E$83</f>
        <v>0.0011729741010196959</v>
      </c>
      <c r="G7" s="79">
        <f>(E7-C7)/C7</f>
        <v>0.07060755336617405</v>
      </c>
      <c r="H7" s="43">
        <f>E7-C7</f>
        <v>129</v>
      </c>
      <c r="I7" s="80">
        <f>H7/$H$83</f>
        <v>0.0018906916413841623</v>
      </c>
      <c r="J7" s="64">
        <f>E7-D7</f>
        <v>4</v>
      </c>
      <c r="L7" s="40"/>
      <c r="M7" s="37"/>
      <c r="O7" s="3"/>
      <c r="P7" s="7"/>
      <c r="S7" s="3"/>
      <c r="T7" s="7"/>
    </row>
    <row r="8" spans="1:20" ht="15">
      <c r="A8" s="101">
        <v>40</v>
      </c>
      <c r="B8" s="102" t="s">
        <v>132</v>
      </c>
      <c r="C8" s="64">
        <v>3166</v>
      </c>
      <c r="D8" s="43">
        <v>3376</v>
      </c>
      <c r="E8" s="64">
        <v>3386</v>
      </c>
      <c r="F8" s="79">
        <f>E8/$E$83</f>
        <v>0.002030516516386856</v>
      </c>
      <c r="G8" s="79">
        <f>(E8-C8)/C8</f>
        <v>0.06948831332912192</v>
      </c>
      <c r="H8" s="43">
        <f>E8-C8</f>
        <v>220</v>
      </c>
      <c r="I8" s="80">
        <f>H8/$H$83</f>
        <v>0.003224435357399346</v>
      </c>
      <c r="J8" s="64">
        <f>E8-D8</f>
        <v>10</v>
      </c>
      <c r="L8" s="40"/>
      <c r="M8" s="37"/>
      <c r="O8" s="3"/>
      <c r="P8" s="7"/>
      <c r="S8" s="3"/>
      <c r="T8" s="7"/>
    </row>
    <row r="9" spans="1:20" ht="15">
      <c r="A9" s="101">
        <v>51</v>
      </c>
      <c r="B9" s="102" t="s">
        <v>143</v>
      </c>
      <c r="C9" s="64">
        <v>4842</v>
      </c>
      <c r="D9" s="43">
        <v>5162</v>
      </c>
      <c r="E9" s="64">
        <v>5166</v>
      </c>
      <c r="F9" s="79">
        <f>E9/$E$83</f>
        <v>0.003097946935515209</v>
      </c>
      <c r="G9" s="79">
        <f>(E9-C9)/C9</f>
        <v>0.06691449814126393</v>
      </c>
      <c r="H9" s="43">
        <f>E9-C9</f>
        <v>324</v>
      </c>
      <c r="I9" s="80">
        <f>H9/$H$83</f>
        <v>0.004748713889988128</v>
      </c>
      <c r="J9" s="64">
        <f>E9-D9</f>
        <v>4</v>
      </c>
      <c r="L9" s="40"/>
      <c r="M9" s="37"/>
      <c r="O9" s="2"/>
      <c r="P9" s="7"/>
      <c r="S9" s="2"/>
      <c r="T9" s="7"/>
    </row>
    <row r="10" spans="1:20" ht="15">
      <c r="A10" s="101">
        <v>50</v>
      </c>
      <c r="B10" s="102" t="s">
        <v>142</v>
      </c>
      <c r="C10" s="64">
        <v>5212</v>
      </c>
      <c r="D10" s="43">
        <v>5564</v>
      </c>
      <c r="E10" s="64">
        <v>5557</v>
      </c>
      <c r="F10" s="79">
        <f>E10/$E$83</f>
        <v>0.003332421819716999</v>
      </c>
      <c r="G10" s="79">
        <f>(E10-C10)/C10</f>
        <v>0.06619339984650806</v>
      </c>
      <c r="H10" s="43">
        <f>E10-C10</f>
        <v>345</v>
      </c>
      <c r="I10" s="80">
        <f>H10/$H$83</f>
        <v>0.005056500901376247</v>
      </c>
      <c r="J10" s="64">
        <f>E10-D10</f>
        <v>-7</v>
      </c>
      <c r="L10" s="40"/>
      <c r="M10" s="37"/>
      <c r="O10" s="3"/>
      <c r="P10" s="7"/>
      <c r="S10" s="3"/>
      <c r="T10" s="7"/>
    </row>
    <row r="11" spans="1:20" ht="15">
      <c r="A11" s="101">
        <v>2</v>
      </c>
      <c r="B11" s="102" t="s">
        <v>94</v>
      </c>
      <c r="C11" s="64">
        <v>5394</v>
      </c>
      <c r="D11" s="43">
        <v>5661</v>
      </c>
      <c r="E11" s="64">
        <v>5749</v>
      </c>
      <c r="F11" s="79">
        <f>E11/$E$83</f>
        <v>0.003447560381780282</v>
      </c>
      <c r="G11" s="79">
        <f>(E11-C11)/C11</f>
        <v>0.06581386725991843</v>
      </c>
      <c r="H11" s="43">
        <f>E11-C11</f>
        <v>355</v>
      </c>
      <c r="I11" s="80">
        <f>H11/$H$83</f>
        <v>0.0052030661448943995</v>
      </c>
      <c r="J11" s="64">
        <f>E11-D11</f>
        <v>88</v>
      </c>
      <c r="L11" s="40"/>
      <c r="M11" s="37"/>
      <c r="O11" s="3"/>
      <c r="P11" s="7"/>
      <c r="S11" s="2"/>
      <c r="T11" s="7"/>
    </row>
    <row r="12" spans="1:20" ht="15">
      <c r="A12" s="101">
        <v>81</v>
      </c>
      <c r="B12" s="102" t="s">
        <v>173</v>
      </c>
      <c r="C12" s="64">
        <v>6342</v>
      </c>
      <c r="D12" s="43">
        <v>6713</v>
      </c>
      <c r="E12" s="64">
        <v>6747</v>
      </c>
      <c r="F12" s="79">
        <f>E12/$E$83</f>
        <v>0.004046041032505055</v>
      </c>
      <c r="G12" s="79">
        <f>(E12-C12)/C12</f>
        <v>0.06385998107852413</v>
      </c>
      <c r="H12" s="43">
        <f>E12-C12</f>
        <v>405</v>
      </c>
      <c r="I12" s="80">
        <f>H12/$H$83</f>
        <v>0.00593589236248516</v>
      </c>
      <c r="J12" s="64">
        <f>E12-D12</f>
        <v>34</v>
      </c>
      <c r="L12" s="40"/>
      <c r="M12" s="37"/>
      <c r="O12" s="3"/>
      <c r="P12" s="7"/>
      <c r="S12" s="3"/>
      <c r="T12" s="7"/>
    </row>
    <row r="13" spans="1:20" ht="15">
      <c r="A13" s="101">
        <v>79</v>
      </c>
      <c r="B13" s="102" t="s">
        <v>171</v>
      </c>
      <c r="C13" s="64">
        <v>1398</v>
      </c>
      <c r="D13" s="43">
        <v>1494</v>
      </c>
      <c r="E13" s="64">
        <v>1487</v>
      </c>
      <c r="F13" s="79">
        <f>E13/$E$83</f>
        <v>0.0008917241759796973</v>
      </c>
      <c r="G13" s="79">
        <f>(E13-C13)/C13</f>
        <v>0.06366237482117311</v>
      </c>
      <c r="H13" s="43">
        <f>E13-C13</f>
        <v>89</v>
      </c>
      <c r="I13" s="80">
        <f>H13/$H$83</f>
        <v>0.0013044306673115538</v>
      </c>
      <c r="J13" s="64">
        <f>E13-D13</f>
        <v>-7</v>
      </c>
      <c r="L13" s="40"/>
      <c r="M13" s="37"/>
      <c r="O13" s="3"/>
      <c r="P13" s="7"/>
      <c r="S13" s="3"/>
      <c r="T13" s="7"/>
    </row>
    <row r="14" spans="1:20" ht="15">
      <c r="A14" s="101">
        <v>71</v>
      </c>
      <c r="B14" s="102" t="s">
        <v>163</v>
      </c>
      <c r="C14" s="64">
        <v>4126</v>
      </c>
      <c r="D14" s="43">
        <v>4355</v>
      </c>
      <c r="E14" s="64">
        <v>4383</v>
      </c>
      <c r="F14" s="79">
        <f>E14/$E$83</f>
        <v>0.002628397487100883</v>
      </c>
      <c r="G14" s="79">
        <f>(E14-C14)/C14</f>
        <v>0.0622879301987397</v>
      </c>
      <c r="H14" s="43">
        <f>E14-C14</f>
        <v>257</v>
      </c>
      <c r="I14" s="80">
        <f>H14/$H$83</f>
        <v>0.003766726758416509</v>
      </c>
      <c r="J14" s="64">
        <f>E14-D14</f>
        <v>28</v>
      </c>
      <c r="L14" s="40"/>
      <c r="M14" s="37"/>
      <c r="O14" s="3"/>
      <c r="P14" s="7"/>
      <c r="S14" s="3"/>
      <c r="T14" s="7"/>
    </row>
    <row r="15" spans="1:20" ht="15">
      <c r="A15" s="101">
        <v>68</v>
      </c>
      <c r="B15" s="102" t="s">
        <v>160</v>
      </c>
      <c r="C15" s="64">
        <v>5398</v>
      </c>
      <c r="D15" s="43">
        <v>5687</v>
      </c>
      <c r="E15" s="64">
        <v>5725</v>
      </c>
      <c r="F15" s="79">
        <f>E15/$E$83</f>
        <v>0.0034331680615223717</v>
      </c>
      <c r="G15" s="79">
        <f>(E15-C15)/C15</f>
        <v>0.060577991848832904</v>
      </c>
      <c r="H15" s="43">
        <f>E15-C15</f>
        <v>327</v>
      </c>
      <c r="I15" s="80">
        <f>H15/$H$83</f>
        <v>0.004792683463043574</v>
      </c>
      <c r="J15" s="64">
        <f>E15-D15</f>
        <v>38</v>
      </c>
      <c r="L15" s="40"/>
      <c r="M15" s="37"/>
      <c r="O15" s="3"/>
      <c r="P15" s="7"/>
      <c r="S15" s="3"/>
      <c r="T15" s="7"/>
    </row>
    <row r="16" spans="1:20" ht="15">
      <c r="A16" s="101">
        <v>4</v>
      </c>
      <c r="B16" s="102" t="s">
        <v>96</v>
      </c>
      <c r="C16" s="64">
        <v>2071</v>
      </c>
      <c r="D16" s="43">
        <v>2194</v>
      </c>
      <c r="E16" s="64">
        <v>2196</v>
      </c>
      <c r="F16" s="79">
        <f>E16/$E$83</f>
        <v>0.0013168973035987998</v>
      </c>
      <c r="G16" s="79">
        <f>(E16-C16)/C16</f>
        <v>0.06035731530661516</v>
      </c>
      <c r="H16" s="43">
        <f>E16-C16</f>
        <v>125</v>
      </c>
      <c r="I16" s="80">
        <f>H16/$H$83</f>
        <v>0.0018320655439769014</v>
      </c>
      <c r="J16" s="64">
        <f>E16-D16</f>
        <v>2</v>
      </c>
      <c r="L16" s="40"/>
      <c r="M16" s="37"/>
      <c r="O16" s="3"/>
      <c r="P16" s="7"/>
      <c r="S16" s="3"/>
      <c r="T16" s="7"/>
    </row>
    <row r="17" spans="1:20" ht="15">
      <c r="A17" s="101">
        <v>74</v>
      </c>
      <c r="B17" s="102" t="s">
        <v>166</v>
      </c>
      <c r="C17" s="64">
        <v>3611</v>
      </c>
      <c r="D17" s="43">
        <v>3807</v>
      </c>
      <c r="E17" s="64">
        <v>3820</v>
      </c>
      <c r="F17" s="79">
        <f>E17/$E$83</f>
        <v>0.0022907776410507354</v>
      </c>
      <c r="G17" s="79">
        <f>(E17-C17)/C17</f>
        <v>0.05787870396012185</v>
      </c>
      <c r="H17" s="43">
        <f>E17-C17</f>
        <v>209</v>
      </c>
      <c r="I17" s="80">
        <f>H17/$H$83</f>
        <v>0.003063213589529379</v>
      </c>
      <c r="J17" s="64">
        <f>E17-D17</f>
        <v>13</v>
      </c>
      <c r="S17" s="6"/>
      <c r="T17" s="6"/>
    </row>
    <row r="18" spans="1:12" ht="15">
      <c r="A18" s="101">
        <v>75</v>
      </c>
      <c r="B18" s="102" t="s">
        <v>167</v>
      </c>
      <c r="C18" s="64">
        <v>992</v>
      </c>
      <c r="D18" s="43">
        <v>1042</v>
      </c>
      <c r="E18" s="64">
        <v>1049</v>
      </c>
      <c r="F18" s="79">
        <f>E18/$E$83</f>
        <v>0.0006290643312728328</v>
      </c>
      <c r="G18" s="79">
        <f>(E18-C18)/C18</f>
        <v>0.057459677419354836</v>
      </c>
      <c r="H18" s="43">
        <f>E18-C18</f>
        <v>57</v>
      </c>
      <c r="I18" s="80">
        <f>H18/$H$83</f>
        <v>0.000835421888053467</v>
      </c>
      <c r="J18" s="64">
        <f>E18-D18</f>
        <v>7</v>
      </c>
      <c r="L18" s="3"/>
    </row>
    <row r="19" spans="1:12" ht="15">
      <c r="A19" s="101">
        <v>6</v>
      </c>
      <c r="B19" s="102" t="s">
        <v>98</v>
      </c>
      <c r="C19" s="64">
        <v>126265</v>
      </c>
      <c r="D19" s="43">
        <v>132768</v>
      </c>
      <c r="E19" s="64">
        <v>133419</v>
      </c>
      <c r="F19" s="79">
        <f>E19/$E$83</f>
        <v>0.08000870735375604</v>
      </c>
      <c r="G19" s="79">
        <f>(E19-C19)/C19</f>
        <v>0.05665861481804142</v>
      </c>
      <c r="H19" s="43">
        <f>E19-C19</f>
        <v>7154</v>
      </c>
      <c r="I19" s="80">
        <f>H19/$H$83</f>
        <v>0.10485277521288601</v>
      </c>
      <c r="J19" s="64">
        <f>E19-D19</f>
        <v>651</v>
      </c>
      <c r="L19" s="3"/>
    </row>
    <row r="20" spans="1:12" ht="15">
      <c r="A20" s="101">
        <v>18</v>
      </c>
      <c r="B20" s="102" t="s">
        <v>110</v>
      </c>
      <c r="C20" s="64">
        <v>2575</v>
      </c>
      <c r="D20" s="43">
        <v>2699</v>
      </c>
      <c r="E20" s="64">
        <v>2715</v>
      </c>
      <c r="F20" s="79">
        <f>E20/$E$83</f>
        <v>0.0016281312291761116</v>
      </c>
      <c r="G20" s="79">
        <f>(E20-C20)/C20</f>
        <v>0.05436893203883495</v>
      </c>
      <c r="H20" s="43">
        <f>E20-C20</f>
        <v>140</v>
      </c>
      <c r="I20" s="80">
        <f>H20/$H$83</f>
        <v>0.0020519134092541295</v>
      </c>
      <c r="J20" s="64">
        <f>E20-D20</f>
        <v>16</v>
      </c>
      <c r="K20" s="3"/>
      <c r="L20" s="3"/>
    </row>
    <row r="21" spans="1:12" ht="15">
      <c r="A21" s="101">
        <v>38</v>
      </c>
      <c r="B21" s="102" t="s">
        <v>130</v>
      </c>
      <c r="C21" s="64">
        <v>26437</v>
      </c>
      <c r="D21" s="43">
        <v>27801</v>
      </c>
      <c r="E21" s="64">
        <v>27831</v>
      </c>
      <c r="F21" s="79">
        <f>E21/$E$83</f>
        <v>0.016689694379079325</v>
      </c>
      <c r="G21" s="79">
        <f>(E21-C21)/C21</f>
        <v>0.05272912962892915</v>
      </c>
      <c r="H21" s="43">
        <f>E21-C21</f>
        <v>1394</v>
      </c>
      <c r="I21" s="80">
        <f>H21/$H$83</f>
        <v>0.020431194946430403</v>
      </c>
      <c r="J21" s="64">
        <f>E21-D21</f>
        <v>30</v>
      </c>
      <c r="K21" s="2"/>
      <c r="L21" s="3"/>
    </row>
    <row r="22" spans="1:12" ht="15">
      <c r="A22" s="101">
        <v>49</v>
      </c>
      <c r="B22" s="102" t="s">
        <v>141</v>
      </c>
      <c r="C22" s="64">
        <v>1735</v>
      </c>
      <c r="D22" s="43">
        <v>1802</v>
      </c>
      <c r="E22" s="64">
        <v>1825</v>
      </c>
      <c r="F22" s="79">
        <f>E22/$E$83</f>
        <v>0.001094416019611935</v>
      </c>
      <c r="G22" s="79">
        <f>(E22-C22)/C22</f>
        <v>0.05187319884726225</v>
      </c>
      <c r="H22" s="43">
        <f>E22-C22</f>
        <v>90</v>
      </c>
      <c r="I22" s="80">
        <f>H22/$H$83</f>
        <v>0.001319087191663369</v>
      </c>
      <c r="J22" s="64">
        <f>E22-D22</f>
        <v>23</v>
      </c>
      <c r="K22" s="3"/>
      <c r="L22" s="3"/>
    </row>
    <row r="23" spans="1:12" ht="15">
      <c r="A23" s="101">
        <v>7</v>
      </c>
      <c r="B23" s="102" t="s">
        <v>99</v>
      </c>
      <c r="C23" s="64">
        <v>61793</v>
      </c>
      <c r="D23" s="43">
        <v>64607</v>
      </c>
      <c r="E23" s="64">
        <v>64980</v>
      </c>
      <c r="F23" s="79">
        <f>E23/$E$83</f>
        <v>0.03896720709829235</v>
      </c>
      <c r="G23" s="79">
        <f>(E23-C23)/C23</f>
        <v>0.05157542116420954</v>
      </c>
      <c r="H23" s="43">
        <f>E23-C23</f>
        <v>3187</v>
      </c>
      <c r="I23" s="80">
        <f>H23/$H$83</f>
        <v>0.046710343109235074</v>
      </c>
      <c r="J23" s="64">
        <f>E23-D23</f>
        <v>373</v>
      </c>
      <c r="K23" s="3"/>
      <c r="L23" s="3"/>
    </row>
    <row r="24" spans="1:12" ht="15">
      <c r="A24" s="101">
        <v>36</v>
      </c>
      <c r="B24" s="102" t="s">
        <v>128</v>
      </c>
      <c r="C24" s="64">
        <v>2401</v>
      </c>
      <c r="D24" s="43">
        <v>2479</v>
      </c>
      <c r="E24" s="64">
        <v>2523</v>
      </c>
      <c r="F24" s="79">
        <f>E24/$E$83</f>
        <v>0.0015129926671128286</v>
      </c>
      <c r="G24" s="79">
        <f>(E24-C24)/C24</f>
        <v>0.05081216159933361</v>
      </c>
      <c r="H24" s="43">
        <f>E24-C24</f>
        <v>122</v>
      </c>
      <c r="I24" s="80">
        <f>H24/$H$83</f>
        <v>0.0017880959709214556</v>
      </c>
      <c r="J24" s="64">
        <f>E24-D24</f>
        <v>44</v>
      </c>
      <c r="K24" s="3"/>
      <c r="L24" s="3"/>
    </row>
    <row r="25" spans="1:12" ht="15">
      <c r="A25" s="101">
        <v>54</v>
      </c>
      <c r="B25" s="102" t="s">
        <v>146</v>
      </c>
      <c r="C25" s="64">
        <v>19113</v>
      </c>
      <c r="D25" s="43">
        <v>19931</v>
      </c>
      <c r="E25" s="64">
        <v>20084</v>
      </c>
      <c r="F25" s="79">
        <f>E25/$E$83</f>
        <v>0.012043973335828002</v>
      </c>
      <c r="G25" s="79">
        <f>(E25-C25)/C25</f>
        <v>0.050803118296447444</v>
      </c>
      <c r="H25" s="43">
        <f>E25-C25</f>
        <v>971</v>
      </c>
      <c r="I25" s="80">
        <f>H25/$H$83</f>
        <v>0.01423148514561257</v>
      </c>
      <c r="J25" s="64">
        <f>E25-D25</f>
        <v>153</v>
      </c>
      <c r="K25" s="3"/>
      <c r="L25" s="3"/>
    </row>
    <row r="26" spans="1:12" ht="15">
      <c r="A26" s="101">
        <v>70</v>
      </c>
      <c r="B26" s="102" t="s">
        <v>162</v>
      </c>
      <c r="C26" s="64">
        <v>3592</v>
      </c>
      <c r="D26" s="43">
        <v>3776</v>
      </c>
      <c r="E26" s="64">
        <v>3774</v>
      </c>
      <c r="F26" s="79">
        <f>E26/$E$83</f>
        <v>0.002263192360556407</v>
      </c>
      <c r="G26" s="79">
        <f>(E26-C26)/C26</f>
        <v>0.05066815144766147</v>
      </c>
      <c r="H26" s="43">
        <f>E26-C26</f>
        <v>182</v>
      </c>
      <c r="I26" s="80">
        <f>H26/$H$83</f>
        <v>0.002667487432030368</v>
      </c>
      <c r="J26" s="64">
        <f>E26-D26</f>
        <v>-2</v>
      </c>
      <c r="K26" s="3"/>
      <c r="L26" s="3"/>
    </row>
    <row r="27" spans="1:12" ht="15">
      <c r="A27" s="101">
        <v>47</v>
      </c>
      <c r="B27" s="102" t="s">
        <v>139</v>
      </c>
      <c r="C27" s="64">
        <v>4568</v>
      </c>
      <c r="D27" s="43">
        <v>4763</v>
      </c>
      <c r="E27" s="64">
        <v>4799</v>
      </c>
      <c r="F27" s="79">
        <f>E27/$E$83</f>
        <v>0.0028778643715713296</v>
      </c>
      <c r="G27" s="79">
        <f>(E27-C27)/C27</f>
        <v>0.050569176882662</v>
      </c>
      <c r="H27" s="43">
        <f>E27-C27</f>
        <v>231</v>
      </c>
      <c r="I27" s="80">
        <f>H27/$H$83</f>
        <v>0.003385657125269314</v>
      </c>
      <c r="J27" s="64">
        <f>E27-D27</f>
        <v>36</v>
      </c>
      <c r="K27" s="2"/>
      <c r="L27" s="3"/>
    </row>
    <row r="28" spans="1:12" ht="15">
      <c r="A28" s="101">
        <v>41</v>
      </c>
      <c r="B28" s="102" t="s">
        <v>133</v>
      </c>
      <c r="C28" s="64">
        <v>38388</v>
      </c>
      <c r="D28" s="43">
        <v>40050</v>
      </c>
      <c r="E28" s="64">
        <v>40240</v>
      </c>
      <c r="F28" s="79">
        <f>E28/$E$83</f>
        <v>0.024131123632429734</v>
      </c>
      <c r="G28" s="79">
        <f>(E28-C28)/C28</f>
        <v>0.048244242992601855</v>
      </c>
      <c r="H28" s="43">
        <f>E28-C28</f>
        <v>1852</v>
      </c>
      <c r="I28" s="80">
        <f>H28/$H$83</f>
        <v>0.02714388309956177</v>
      </c>
      <c r="J28" s="64">
        <f>E28-D28</f>
        <v>190</v>
      </c>
      <c r="K28" s="3"/>
      <c r="L28" s="3"/>
    </row>
    <row r="29" spans="1:12" ht="15">
      <c r="A29" s="101">
        <v>34</v>
      </c>
      <c r="B29" s="102" t="s">
        <v>126</v>
      </c>
      <c r="C29" s="64">
        <v>470276</v>
      </c>
      <c r="D29" s="43">
        <v>491773</v>
      </c>
      <c r="E29" s="64">
        <v>492939</v>
      </c>
      <c r="F29" s="79">
        <f>E29/$E$83</f>
        <v>0.29560566481725353</v>
      </c>
      <c r="G29" s="79">
        <f>(E29-C29)/C29</f>
        <v>0.04819084962872866</v>
      </c>
      <c r="H29" s="43">
        <f>E29-C29</f>
        <v>22663</v>
      </c>
      <c r="I29" s="80">
        <f>H29/$H$83</f>
        <v>0.3321608113851881</v>
      </c>
      <c r="J29" s="64">
        <f>E29-D29</f>
        <v>1166</v>
      </c>
      <c r="K29" s="3"/>
      <c r="L29" s="3"/>
    </row>
    <row r="30" spans="1:12" ht="15">
      <c r="A30" s="101">
        <v>16</v>
      </c>
      <c r="B30" s="102" t="s">
        <v>108</v>
      </c>
      <c r="C30" s="64">
        <v>65578</v>
      </c>
      <c r="D30" s="43">
        <v>68473</v>
      </c>
      <c r="E30" s="64">
        <v>68735</v>
      </c>
      <c r="F30" s="79">
        <f>E30/$E$83</f>
        <v>0.041219005538644576</v>
      </c>
      <c r="G30" s="79">
        <f>(E30-C30)/C30</f>
        <v>0.048141144896154196</v>
      </c>
      <c r="H30" s="43">
        <f>E30-C30</f>
        <v>3157</v>
      </c>
      <c r="I30" s="80">
        <f>H30/$H$83</f>
        <v>0.04627064737868062</v>
      </c>
      <c r="J30" s="64">
        <f>E30-D30</f>
        <v>262</v>
      </c>
      <c r="K30" s="2"/>
      <c r="L30" s="3"/>
    </row>
    <row r="31" spans="1:12" ht="15">
      <c r="A31" s="101">
        <v>21</v>
      </c>
      <c r="B31" s="102" t="s">
        <v>113</v>
      </c>
      <c r="C31" s="64">
        <v>11999</v>
      </c>
      <c r="D31" s="43">
        <v>12456</v>
      </c>
      <c r="E31" s="64">
        <v>12576</v>
      </c>
      <c r="F31" s="79">
        <f>E31/$E$83</f>
        <v>0.007541575815145038</v>
      </c>
      <c r="G31" s="79">
        <f>(E31-C31)/C31</f>
        <v>0.04808734061171764</v>
      </c>
      <c r="H31" s="43">
        <f>E31-C31</f>
        <v>577</v>
      </c>
      <c r="I31" s="80">
        <f>H31/$H$83</f>
        <v>0.008456814550997376</v>
      </c>
      <c r="J31" s="64">
        <f>E31-D31</f>
        <v>120</v>
      </c>
      <c r="K31" s="3"/>
      <c r="L31" s="3"/>
    </row>
    <row r="32" spans="1:12" ht="15">
      <c r="A32" s="101">
        <v>37</v>
      </c>
      <c r="B32" s="102" t="s">
        <v>129</v>
      </c>
      <c r="C32" s="64">
        <v>6009</v>
      </c>
      <c r="D32" s="43">
        <v>6294</v>
      </c>
      <c r="E32" s="64">
        <v>6292</v>
      </c>
      <c r="F32" s="79">
        <f>E32/$E$83</f>
        <v>0.0037731866276155043</v>
      </c>
      <c r="G32" s="79">
        <f>(E32-C32)/C32</f>
        <v>0.04709602263271759</v>
      </c>
      <c r="H32" s="43">
        <f>E32-C32</f>
        <v>283</v>
      </c>
      <c r="I32" s="80">
        <f>H32/$H$83</f>
        <v>0.004147796391563705</v>
      </c>
      <c r="J32" s="64">
        <f>E32-D32</f>
        <v>-2</v>
      </c>
      <c r="K32" s="3"/>
      <c r="L32" s="3"/>
    </row>
    <row r="33" spans="1:12" ht="15">
      <c r="A33" s="101">
        <v>35</v>
      </c>
      <c r="B33" s="102" t="s">
        <v>127</v>
      </c>
      <c r="C33" s="64">
        <v>111805</v>
      </c>
      <c r="D33" s="43">
        <v>116344</v>
      </c>
      <c r="E33" s="64">
        <v>116915</v>
      </c>
      <c r="F33" s="79">
        <f>E33/$E$83</f>
        <v>0.07011158845639967</v>
      </c>
      <c r="G33" s="79">
        <f>(E33-C33)/C33</f>
        <v>0.04570457492956487</v>
      </c>
      <c r="H33" s="43">
        <f>E33-C33</f>
        <v>5110</v>
      </c>
      <c r="I33" s="80">
        <f>H33/$H$83</f>
        <v>0.07489483943777572</v>
      </c>
      <c r="J33" s="64">
        <f>E33-D33</f>
        <v>571</v>
      </c>
      <c r="K33" s="3"/>
      <c r="L33" s="7"/>
    </row>
    <row r="34" spans="1:12" ht="15">
      <c r="A34" s="101">
        <v>78</v>
      </c>
      <c r="B34" s="102" t="s">
        <v>170</v>
      </c>
      <c r="C34" s="64">
        <v>4749</v>
      </c>
      <c r="D34" s="43">
        <v>4933</v>
      </c>
      <c r="E34" s="64">
        <v>4965</v>
      </c>
      <c r="F34" s="79">
        <f>E34/$E$83</f>
        <v>0.0029774112533552098</v>
      </c>
      <c r="G34" s="79">
        <f>(E34-C34)/C34</f>
        <v>0.045483259633607075</v>
      </c>
      <c r="H34" s="43">
        <f>E34-C34</f>
        <v>216</v>
      </c>
      <c r="I34" s="80">
        <f>H34/$H$83</f>
        <v>0.0031658092599920855</v>
      </c>
      <c r="J34" s="64">
        <f>E34-D34</f>
        <v>32</v>
      </c>
      <c r="K34" s="3"/>
      <c r="L34" s="7"/>
    </row>
    <row r="35" spans="1:10" ht="15">
      <c r="A35" s="101">
        <v>26</v>
      </c>
      <c r="B35" s="102" t="s">
        <v>118</v>
      </c>
      <c r="C35" s="64">
        <v>17962</v>
      </c>
      <c r="D35" s="43">
        <v>18716</v>
      </c>
      <c r="E35" s="64">
        <v>18749</v>
      </c>
      <c r="F35" s="79">
        <f>E35/$E$83</f>
        <v>0.011243400521481737</v>
      </c>
      <c r="G35" s="79">
        <f>(E35-C35)/C35</f>
        <v>0.043814719964369225</v>
      </c>
      <c r="H35" s="43">
        <f>E35-C35</f>
        <v>787</v>
      </c>
      <c r="I35" s="80">
        <f>H35/$H$83</f>
        <v>0.01153468466487857</v>
      </c>
      <c r="J35" s="64">
        <f>E35-D35</f>
        <v>33</v>
      </c>
    </row>
    <row r="36" spans="1:10" ht="15">
      <c r="A36" s="101">
        <v>23</v>
      </c>
      <c r="B36" s="102" t="s">
        <v>115</v>
      </c>
      <c r="C36" s="64">
        <v>6174</v>
      </c>
      <c r="D36" s="43">
        <v>6424</v>
      </c>
      <c r="E36" s="64">
        <v>6432</v>
      </c>
      <c r="F36" s="79">
        <f>E36/$E$83</f>
        <v>0.0038571418291199816</v>
      </c>
      <c r="G36" s="79">
        <f>(E36-C36)/C36</f>
        <v>0.04178814382896016</v>
      </c>
      <c r="H36" s="43">
        <f>E36-C36</f>
        <v>258</v>
      </c>
      <c r="I36" s="80">
        <f>H36/$H$83</f>
        <v>0.0037813832827683245</v>
      </c>
      <c r="J36" s="64">
        <f>E36-D36</f>
        <v>8</v>
      </c>
    </row>
    <row r="37" spans="1:10" ht="15">
      <c r="A37" s="101">
        <v>48</v>
      </c>
      <c r="B37" s="102" t="s">
        <v>140</v>
      </c>
      <c r="C37" s="64">
        <v>30076</v>
      </c>
      <c r="D37" s="43">
        <v>31053</v>
      </c>
      <c r="E37" s="64">
        <v>31330</v>
      </c>
      <c r="F37" s="79">
        <f>E37/$E$83</f>
        <v>0.018787974736680507</v>
      </c>
      <c r="G37" s="79">
        <f>(E37-C37)/C37</f>
        <v>0.0416943742518952</v>
      </c>
      <c r="H37" s="43">
        <f>E37-C37</f>
        <v>1254</v>
      </c>
      <c r="I37" s="80">
        <f>H37/$H$83</f>
        <v>0.018379281537176273</v>
      </c>
      <c r="J37" s="64">
        <f>E37-D37</f>
        <v>277</v>
      </c>
    </row>
    <row r="38" spans="1:10" ht="15">
      <c r="A38" s="101">
        <v>22</v>
      </c>
      <c r="B38" s="102" t="s">
        <v>114</v>
      </c>
      <c r="C38" s="64">
        <v>8789</v>
      </c>
      <c r="D38" s="43">
        <v>9110</v>
      </c>
      <c r="E38" s="64">
        <v>9150</v>
      </c>
      <c r="F38" s="79">
        <f>E38/$E$83</f>
        <v>0.005487072098328332</v>
      </c>
      <c r="G38" s="79">
        <f>(E38-C38)/C38</f>
        <v>0.04107406986005234</v>
      </c>
      <c r="H38" s="43">
        <f>E38-C38</f>
        <v>361</v>
      </c>
      <c r="I38" s="80">
        <f>H38/$H$83</f>
        <v>0.005291005291005291</v>
      </c>
      <c r="J38" s="64">
        <f>E38-D38</f>
        <v>40</v>
      </c>
    </row>
    <row r="39" spans="1:10" ht="15">
      <c r="A39" s="101">
        <v>55</v>
      </c>
      <c r="B39" s="102" t="s">
        <v>147</v>
      </c>
      <c r="C39" s="64">
        <v>21709</v>
      </c>
      <c r="D39" s="43">
        <v>22420</v>
      </c>
      <c r="E39" s="64">
        <v>22599</v>
      </c>
      <c r="F39" s="79">
        <f>E39/$E$83</f>
        <v>0.01355216856285486</v>
      </c>
      <c r="G39" s="79">
        <f>(E39-C39)/C39</f>
        <v>0.040996821594730296</v>
      </c>
      <c r="H39" s="43">
        <f>E39-C39</f>
        <v>890</v>
      </c>
      <c r="I39" s="80">
        <f>H39/$H$83</f>
        <v>0.013044306673115538</v>
      </c>
      <c r="J39" s="64">
        <f>E39-D39</f>
        <v>179</v>
      </c>
    </row>
    <row r="40" spans="1:10" ht="15">
      <c r="A40" s="101">
        <v>3</v>
      </c>
      <c r="B40" s="102" t="s">
        <v>95</v>
      </c>
      <c r="C40" s="64">
        <v>10987</v>
      </c>
      <c r="D40" s="43">
        <v>11332</v>
      </c>
      <c r="E40" s="64">
        <v>11436</v>
      </c>
      <c r="F40" s="79">
        <f>E40/$E$83</f>
        <v>0.006857940602894296</v>
      </c>
      <c r="G40" s="79">
        <f>(E40-C40)/C40</f>
        <v>0.0408664785655775</v>
      </c>
      <c r="H40" s="43">
        <f>E40-C40</f>
        <v>449</v>
      </c>
      <c r="I40" s="80">
        <f>H40/$H$83</f>
        <v>0.00658077943396503</v>
      </c>
      <c r="J40" s="64">
        <f>E40-D40</f>
        <v>104</v>
      </c>
    </row>
    <row r="41" spans="1:10" ht="15">
      <c r="A41" s="101">
        <v>28</v>
      </c>
      <c r="B41" s="102" t="s">
        <v>120</v>
      </c>
      <c r="C41" s="64">
        <v>7052</v>
      </c>
      <c r="D41" s="43">
        <v>7270</v>
      </c>
      <c r="E41" s="64">
        <v>7338</v>
      </c>
      <c r="F41" s="79">
        <f>E41/$E$83</f>
        <v>0.0044004519188560985</v>
      </c>
      <c r="G41" s="79">
        <f>(E41-C41)/C41</f>
        <v>0.04055587067498582</v>
      </c>
      <c r="H41" s="43">
        <f>E41-C41</f>
        <v>286</v>
      </c>
      <c r="I41" s="80">
        <f>H41/$H$83</f>
        <v>0.00419176596461915</v>
      </c>
      <c r="J41" s="64">
        <f>E41-D41</f>
        <v>68</v>
      </c>
    </row>
    <row r="42" spans="1:10" ht="15">
      <c r="A42" s="101">
        <v>66</v>
      </c>
      <c r="B42" s="102" t="s">
        <v>158</v>
      </c>
      <c r="C42" s="64">
        <v>4889</v>
      </c>
      <c r="D42" s="43">
        <v>5062</v>
      </c>
      <c r="E42" s="64">
        <v>5086</v>
      </c>
      <c r="F42" s="79">
        <f>E42/$E$83</f>
        <v>0.003049972534655508</v>
      </c>
      <c r="G42" s="79">
        <f>(E42-C42)/C42</f>
        <v>0.040294538760482716</v>
      </c>
      <c r="H42" s="43">
        <f>E42-C42</f>
        <v>197</v>
      </c>
      <c r="I42" s="80">
        <f>H42/$H$83</f>
        <v>0.0028873352973075965</v>
      </c>
      <c r="J42" s="64">
        <f>E42-D42</f>
        <v>24</v>
      </c>
    </row>
    <row r="43" spans="1:10" ht="15">
      <c r="A43" s="101">
        <v>14</v>
      </c>
      <c r="B43" s="102" t="s">
        <v>106</v>
      </c>
      <c r="C43" s="64">
        <v>6389</v>
      </c>
      <c r="D43" s="43">
        <v>6679</v>
      </c>
      <c r="E43" s="64">
        <v>6646</v>
      </c>
      <c r="F43" s="79">
        <f>E43/$E$83</f>
        <v>0.003985473351419682</v>
      </c>
      <c r="G43" s="79">
        <f>(E43-C43)/C43</f>
        <v>0.04022538738456723</v>
      </c>
      <c r="H43" s="43">
        <f>E43-C43</f>
        <v>257</v>
      </c>
      <c r="I43" s="80">
        <f>H43/$H$83</f>
        <v>0.003766726758416509</v>
      </c>
      <c r="J43" s="64">
        <f>E43-D43</f>
        <v>-33</v>
      </c>
    </row>
    <row r="44" spans="1:10" ht="15">
      <c r="A44" s="101">
        <v>63</v>
      </c>
      <c r="B44" s="102" t="s">
        <v>155</v>
      </c>
      <c r="C44" s="64">
        <v>10377</v>
      </c>
      <c r="D44" s="43">
        <v>10685</v>
      </c>
      <c r="E44" s="64">
        <v>10783</v>
      </c>
      <c r="F44" s="79">
        <f>E44/$E$83</f>
        <v>0.006466349555876984</v>
      </c>
      <c r="G44" s="79">
        <f>(E44-C44)/C44</f>
        <v>0.039124987954129324</v>
      </c>
      <c r="H44" s="43">
        <f>E44-C44</f>
        <v>406</v>
      </c>
      <c r="I44" s="80">
        <f>H44/$H$83</f>
        <v>0.005950548886836975</v>
      </c>
      <c r="J44" s="64">
        <f>E44-D44</f>
        <v>98</v>
      </c>
    </row>
    <row r="45" spans="1:10" ht="15">
      <c r="A45" s="101">
        <v>25</v>
      </c>
      <c r="B45" s="102" t="s">
        <v>117</v>
      </c>
      <c r="C45" s="64">
        <v>8371</v>
      </c>
      <c r="D45" s="43">
        <v>8679</v>
      </c>
      <c r="E45" s="64">
        <v>8693</v>
      </c>
      <c r="F45" s="79">
        <f>E45/$E$83</f>
        <v>0.005213018333417288</v>
      </c>
      <c r="G45" s="79">
        <f>(E45-C45)/C45</f>
        <v>0.038466133078485246</v>
      </c>
      <c r="H45" s="43">
        <f>E45-C45</f>
        <v>322</v>
      </c>
      <c r="I45" s="80">
        <f>H45/$H$83</f>
        <v>0.004719400841284498</v>
      </c>
      <c r="J45" s="64">
        <f>E45-D45</f>
        <v>14</v>
      </c>
    </row>
    <row r="46" spans="1:10" ht="15">
      <c r="A46" s="101">
        <v>58</v>
      </c>
      <c r="B46" s="102" t="s">
        <v>150</v>
      </c>
      <c r="C46" s="64">
        <v>7851</v>
      </c>
      <c r="D46" s="43">
        <v>8148</v>
      </c>
      <c r="E46" s="64">
        <v>8146</v>
      </c>
      <c r="F46" s="79">
        <f>E46/$E$83</f>
        <v>0.0048849933675390814</v>
      </c>
      <c r="G46" s="79">
        <f>(E46-C46)/C46</f>
        <v>0.03757483123169023</v>
      </c>
      <c r="H46" s="43">
        <f>E46-C46</f>
        <v>295</v>
      </c>
      <c r="I46" s="80">
        <f>H46/$H$83</f>
        <v>0.004323674683785487</v>
      </c>
      <c r="J46" s="64">
        <f>E46-D46</f>
        <v>-2</v>
      </c>
    </row>
    <row r="47" spans="1:10" ht="15">
      <c r="A47" s="101">
        <v>27</v>
      </c>
      <c r="B47" s="102" t="s">
        <v>119</v>
      </c>
      <c r="C47" s="64">
        <v>30218</v>
      </c>
      <c r="D47" s="43">
        <v>31210</v>
      </c>
      <c r="E47" s="64">
        <v>31340</v>
      </c>
      <c r="F47" s="79">
        <f>E47/$E$83</f>
        <v>0.01879397153678797</v>
      </c>
      <c r="G47" s="79">
        <f>(E47-C47)/C47</f>
        <v>0.03713018730557945</v>
      </c>
      <c r="H47" s="43">
        <f>E47-C47</f>
        <v>1122</v>
      </c>
      <c r="I47" s="80">
        <f>H47/$H$83</f>
        <v>0.016444620322736667</v>
      </c>
      <c r="J47" s="64">
        <f>E47-D47</f>
        <v>130</v>
      </c>
    </row>
    <row r="48" spans="1:10" ht="15">
      <c r="A48" s="101">
        <v>53</v>
      </c>
      <c r="B48" s="102" t="s">
        <v>145</v>
      </c>
      <c r="C48" s="64">
        <v>5762</v>
      </c>
      <c r="D48" s="43">
        <v>5925</v>
      </c>
      <c r="E48" s="64">
        <v>5975</v>
      </c>
      <c r="F48" s="79">
        <f>E48/$E$83</f>
        <v>0.003583088064208938</v>
      </c>
      <c r="G48" s="79">
        <f>(E48-C48)/C48</f>
        <v>0.03696633113502256</v>
      </c>
      <c r="H48" s="43">
        <f>E48-C48</f>
        <v>213</v>
      </c>
      <c r="I48" s="80">
        <f>H48/$H$83</f>
        <v>0.00312183968693664</v>
      </c>
      <c r="J48" s="64">
        <f>E48-D48</f>
        <v>50</v>
      </c>
    </row>
    <row r="49" spans="1:10" ht="15">
      <c r="A49" s="101">
        <v>29</v>
      </c>
      <c r="B49" s="102" t="s">
        <v>121</v>
      </c>
      <c r="C49" s="64">
        <v>1814</v>
      </c>
      <c r="D49" s="43">
        <v>1877</v>
      </c>
      <c r="E49" s="64">
        <v>1879</v>
      </c>
      <c r="F49" s="79">
        <f>E49/$E$83</f>
        <v>0.0011267987401922335</v>
      </c>
      <c r="G49" s="79">
        <f>(E49-C49)/C49</f>
        <v>0.03583241455347299</v>
      </c>
      <c r="H49" s="43">
        <f>E49-C49</f>
        <v>65</v>
      </c>
      <c r="I49" s="80">
        <f>H49/$H$83</f>
        <v>0.0009526740828679887</v>
      </c>
      <c r="J49" s="64">
        <f>E49-D49</f>
        <v>2</v>
      </c>
    </row>
    <row r="50" spans="1:10" ht="15">
      <c r="A50" s="101">
        <v>33</v>
      </c>
      <c r="B50" s="102" t="s">
        <v>125</v>
      </c>
      <c r="C50" s="64">
        <v>31946</v>
      </c>
      <c r="D50" s="43">
        <v>32909</v>
      </c>
      <c r="E50" s="64">
        <v>33073</v>
      </c>
      <c r="F50" s="79">
        <f>E50/$E$83</f>
        <v>0.019833216995411247</v>
      </c>
      <c r="G50" s="79">
        <f>(E50-C50)/C50</f>
        <v>0.03527828210104551</v>
      </c>
      <c r="H50" s="43">
        <f>E50-C50</f>
        <v>1127</v>
      </c>
      <c r="I50" s="80">
        <f>H50/$H$83</f>
        <v>0.016517902944495743</v>
      </c>
      <c r="J50" s="64">
        <f>E50-D50</f>
        <v>164</v>
      </c>
    </row>
    <row r="51" spans="1:10" ht="15">
      <c r="A51" s="101">
        <v>60</v>
      </c>
      <c r="B51" s="102" t="s">
        <v>152</v>
      </c>
      <c r="C51" s="64">
        <v>7174</v>
      </c>
      <c r="D51" s="43">
        <v>7372</v>
      </c>
      <c r="E51" s="64">
        <v>7414</v>
      </c>
      <c r="F51" s="79">
        <f>E51/$E$83</f>
        <v>0.004446027599672815</v>
      </c>
      <c r="G51" s="79">
        <f>(E51-C51)/C51</f>
        <v>0.03345413994981879</v>
      </c>
      <c r="H51" s="43">
        <f>E51-C51</f>
        <v>240</v>
      </c>
      <c r="I51" s="80">
        <f>H51/$H$83</f>
        <v>0.0035175658444356506</v>
      </c>
      <c r="J51" s="64">
        <f>E51-D51</f>
        <v>42</v>
      </c>
    </row>
    <row r="52" spans="1:10" ht="15">
      <c r="A52" s="101">
        <v>17</v>
      </c>
      <c r="B52" s="102" t="s">
        <v>109</v>
      </c>
      <c r="C52" s="64">
        <v>12273</v>
      </c>
      <c r="D52" s="43">
        <v>12631</v>
      </c>
      <c r="E52" s="64">
        <v>12682</v>
      </c>
      <c r="F52" s="79">
        <f>E52/$E$83</f>
        <v>0.0076051418962841425</v>
      </c>
      <c r="G52" s="79">
        <f>(E52-C52)/C52</f>
        <v>0.03332518536625112</v>
      </c>
      <c r="H52" s="43">
        <f>E52-C52</f>
        <v>409</v>
      </c>
      <c r="I52" s="80">
        <f>H52/$H$83</f>
        <v>0.005994518459892421</v>
      </c>
      <c r="J52" s="64">
        <f>E52-D52</f>
        <v>51</v>
      </c>
    </row>
    <row r="53" spans="1:10" ht="15">
      <c r="A53" s="101">
        <v>59</v>
      </c>
      <c r="B53" s="102" t="s">
        <v>151</v>
      </c>
      <c r="C53" s="64">
        <v>20405</v>
      </c>
      <c r="D53" s="43">
        <v>21003</v>
      </c>
      <c r="E53" s="64">
        <v>21066</v>
      </c>
      <c r="F53" s="79">
        <f>E53/$E$83</f>
        <v>0.012632859106380834</v>
      </c>
      <c r="G53" s="79">
        <f>(E53-C53)/C53</f>
        <v>0.03239402107326635</v>
      </c>
      <c r="H53" s="43">
        <f>E53-C53</f>
        <v>661</v>
      </c>
      <c r="I53" s="80">
        <f>H53/$H$83</f>
        <v>0.009687962596549854</v>
      </c>
      <c r="J53" s="64">
        <f>E53-D53</f>
        <v>63</v>
      </c>
    </row>
    <row r="54" spans="1:10" ht="15">
      <c r="A54" s="101">
        <v>67</v>
      </c>
      <c r="B54" s="102" t="s">
        <v>159</v>
      </c>
      <c r="C54" s="64">
        <v>10203</v>
      </c>
      <c r="D54" s="43">
        <v>10462</v>
      </c>
      <c r="E54" s="64">
        <v>10513</v>
      </c>
      <c r="F54" s="79">
        <f>E54/$E$83</f>
        <v>0.0063044359529754925</v>
      </c>
      <c r="G54" s="79">
        <f>(E54-C54)/C54</f>
        <v>0.030383220621385865</v>
      </c>
      <c r="H54" s="43">
        <f>E54-C54</f>
        <v>310</v>
      </c>
      <c r="I54" s="80">
        <f>H54/$H$83</f>
        <v>0.004543522549062715</v>
      </c>
      <c r="J54" s="64">
        <f>E54-D54</f>
        <v>51</v>
      </c>
    </row>
    <row r="55" spans="1:10" ht="15">
      <c r="A55" s="101">
        <v>1</v>
      </c>
      <c r="B55" s="102" t="s">
        <v>93</v>
      </c>
      <c r="C55" s="64">
        <v>37304</v>
      </c>
      <c r="D55" s="43">
        <v>38199</v>
      </c>
      <c r="E55" s="64">
        <v>38411</v>
      </c>
      <c r="F55" s="79">
        <f>E55/$E$83</f>
        <v>0.023034308892774816</v>
      </c>
      <c r="G55" s="79">
        <f>(E55-C55)/C55</f>
        <v>0.029675101865751664</v>
      </c>
      <c r="H55" s="43">
        <f>E55-C55</f>
        <v>1107</v>
      </c>
      <c r="I55" s="80">
        <f>H55/$H$83</f>
        <v>0.016224772457459437</v>
      </c>
      <c r="J55" s="64">
        <f>E55-D55</f>
        <v>212</v>
      </c>
    </row>
    <row r="56" spans="1:10" ht="15">
      <c r="A56" s="101">
        <v>8</v>
      </c>
      <c r="B56" s="102" t="s">
        <v>100</v>
      </c>
      <c r="C56" s="64">
        <v>3091</v>
      </c>
      <c r="D56" s="43">
        <v>3207</v>
      </c>
      <c r="E56" s="64">
        <v>3180</v>
      </c>
      <c r="F56" s="79">
        <f>E56/$E$83</f>
        <v>0.0019069824341731252</v>
      </c>
      <c r="G56" s="79">
        <f>(E56-C56)/C56</f>
        <v>0.02879327078615335</v>
      </c>
      <c r="H56" s="43">
        <f>E56-C56</f>
        <v>89</v>
      </c>
      <c r="I56" s="80">
        <f>H56/$H$83</f>
        <v>0.0013044306673115538</v>
      </c>
      <c r="J56" s="64">
        <f>E56-D56</f>
        <v>-27</v>
      </c>
    </row>
    <row r="57" spans="1:10" ht="15">
      <c r="A57" s="101">
        <v>24</v>
      </c>
      <c r="B57" s="102" t="s">
        <v>116</v>
      </c>
      <c r="C57" s="64">
        <v>2982</v>
      </c>
      <c r="D57" s="43">
        <v>3071</v>
      </c>
      <c r="E57" s="64">
        <v>3066</v>
      </c>
      <c r="F57" s="79">
        <f>E57/$E$83</f>
        <v>0.001838618912948051</v>
      </c>
      <c r="G57" s="79">
        <f>(E57-C57)/C57</f>
        <v>0.028169014084507043</v>
      </c>
      <c r="H57" s="43">
        <f>E57-C57</f>
        <v>84</v>
      </c>
      <c r="I57" s="80">
        <f>H57/$H$83</f>
        <v>0.0012311480455524776</v>
      </c>
      <c r="J57" s="64">
        <f>E57-D57</f>
        <v>-5</v>
      </c>
    </row>
    <row r="58" spans="1:10" ht="15">
      <c r="A58" s="101">
        <v>15</v>
      </c>
      <c r="B58" s="102" t="s">
        <v>107</v>
      </c>
      <c r="C58" s="64">
        <v>5333</v>
      </c>
      <c r="D58" s="43">
        <v>5470</v>
      </c>
      <c r="E58" s="64">
        <v>5483</v>
      </c>
      <c r="F58" s="79">
        <f>E58/$E$83</f>
        <v>0.0032880454989217753</v>
      </c>
      <c r="G58" s="79">
        <f>(E58-C58)/C58</f>
        <v>0.028126757922370148</v>
      </c>
      <c r="H58" s="43">
        <f>E58-C58</f>
        <v>150</v>
      </c>
      <c r="I58" s="80">
        <f>H58/$H$83</f>
        <v>0.0021984786527722818</v>
      </c>
      <c r="J58" s="64">
        <f>E58-D58</f>
        <v>13</v>
      </c>
    </row>
    <row r="59" spans="1:10" ht="15">
      <c r="A59" s="101">
        <v>46</v>
      </c>
      <c r="B59" s="102" t="s">
        <v>138</v>
      </c>
      <c r="C59" s="64">
        <v>12588</v>
      </c>
      <c r="D59" s="43">
        <v>12887</v>
      </c>
      <c r="E59" s="64">
        <v>12936</v>
      </c>
      <c r="F59" s="79">
        <f>E59/$E$83</f>
        <v>0.007757460619013694</v>
      </c>
      <c r="G59" s="79">
        <f>(E59-C59)/C59</f>
        <v>0.027645376549094377</v>
      </c>
      <c r="H59" s="43">
        <f>E59-C59</f>
        <v>348</v>
      </c>
      <c r="I59" s="80">
        <f>H59/$H$83</f>
        <v>0.005100470474431693</v>
      </c>
      <c r="J59" s="64">
        <f>E59-D59</f>
        <v>49</v>
      </c>
    </row>
    <row r="60" spans="1:10" ht="15">
      <c r="A60" s="101">
        <v>32</v>
      </c>
      <c r="B60" s="102" t="s">
        <v>124</v>
      </c>
      <c r="C60" s="64">
        <v>7780</v>
      </c>
      <c r="D60" s="43">
        <v>8007</v>
      </c>
      <c r="E60" s="64">
        <v>7989</v>
      </c>
      <c r="F60" s="79">
        <f>E60/$E$83</f>
        <v>0.004790843605851918</v>
      </c>
      <c r="G60" s="79">
        <f>(E60-C60)/C60</f>
        <v>0.02686375321336761</v>
      </c>
      <c r="H60" s="43">
        <f>E60-C60</f>
        <v>209</v>
      </c>
      <c r="I60" s="80">
        <f>H60/$H$83</f>
        <v>0.003063213589529379</v>
      </c>
      <c r="J60" s="64">
        <f>E60-D60</f>
        <v>-18</v>
      </c>
    </row>
    <row r="61" spans="1:10" ht="15">
      <c r="A61" s="101">
        <v>10</v>
      </c>
      <c r="B61" s="102" t="s">
        <v>102</v>
      </c>
      <c r="C61" s="64">
        <v>25368</v>
      </c>
      <c r="D61" s="43">
        <v>25946</v>
      </c>
      <c r="E61" s="64">
        <v>26030</v>
      </c>
      <c r="F61" s="79">
        <f>E61/$E$83</f>
        <v>0.015609670679725298</v>
      </c>
      <c r="G61" s="79">
        <f>(E61-C61)/C61</f>
        <v>0.026095868811100598</v>
      </c>
      <c r="H61" s="43">
        <f>E61-C61</f>
        <v>662</v>
      </c>
      <c r="I61" s="80">
        <f>H61/$H$83</f>
        <v>0.00970261912090167</v>
      </c>
      <c r="J61" s="64">
        <f>E61-D61</f>
        <v>84</v>
      </c>
    </row>
    <row r="62" spans="1:10" ht="15">
      <c r="A62" s="101">
        <v>42</v>
      </c>
      <c r="B62" s="102" t="s">
        <v>134</v>
      </c>
      <c r="C62" s="64">
        <v>39204</v>
      </c>
      <c r="D62" s="43">
        <v>40012</v>
      </c>
      <c r="E62" s="64">
        <v>40196</v>
      </c>
      <c r="F62" s="79">
        <f>E62/$E$83</f>
        <v>0.0241047377119569</v>
      </c>
      <c r="G62" s="79">
        <f>(E62-C62)/C62</f>
        <v>0.025303540455055607</v>
      </c>
      <c r="H62" s="43">
        <f>E62-C62</f>
        <v>992</v>
      </c>
      <c r="I62" s="80">
        <f>H62/$H$83</f>
        <v>0.01453927215700069</v>
      </c>
      <c r="J62" s="64">
        <f>E62-D62</f>
        <v>184</v>
      </c>
    </row>
    <row r="63" spans="1:10" ht="15">
      <c r="A63" s="101">
        <v>39</v>
      </c>
      <c r="B63" s="102" t="s">
        <v>131</v>
      </c>
      <c r="C63" s="64">
        <v>7203</v>
      </c>
      <c r="D63" s="43">
        <v>7380</v>
      </c>
      <c r="E63" s="64">
        <v>7384</v>
      </c>
      <c r="F63" s="79">
        <f>E63/$E$83</f>
        <v>0.004428037199350427</v>
      </c>
      <c r="G63" s="79">
        <f>(E63-C63)/C63</f>
        <v>0.025128418714424547</v>
      </c>
      <c r="H63" s="43">
        <f>E63-C63</f>
        <v>181</v>
      </c>
      <c r="I63" s="80">
        <f>H63/$H$83</f>
        <v>0.002652830907678553</v>
      </c>
      <c r="J63" s="64">
        <f>E63-D63</f>
        <v>4</v>
      </c>
    </row>
    <row r="64" spans="1:10" ht="15">
      <c r="A64" s="101">
        <v>64</v>
      </c>
      <c r="B64" s="102" t="s">
        <v>156</v>
      </c>
      <c r="C64" s="64">
        <v>7685</v>
      </c>
      <c r="D64" s="43">
        <v>7908</v>
      </c>
      <c r="E64" s="64">
        <v>7871</v>
      </c>
      <c r="F64" s="79">
        <f>E64/$E$83</f>
        <v>0.004720081364583858</v>
      </c>
      <c r="G64" s="79">
        <f>(E64-C64)/C64</f>
        <v>0.02420299284320104</v>
      </c>
      <c r="H64" s="43">
        <f>E64-C64</f>
        <v>186</v>
      </c>
      <c r="I64" s="80">
        <f>H64/$H$83</f>
        <v>0.002726113529437629</v>
      </c>
      <c r="J64" s="64">
        <f>E64-D64</f>
        <v>-37</v>
      </c>
    </row>
    <row r="65" spans="1:10" ht="15">
      <c r="A65" s="101">
        <v>31</v>
      </c>
      <c r="B65" s="102" t="s">
        <v>123</v>
      </c>
      <c r="C65" s="64">
        <v>20025</v>
      </c>
      <c r="D65" s="43">
        <v>20407</v>
      </c>
      <c r="E65" s="64">
        <v>20506</v>
      </c>
      <c r="F65" s="79">
        <f>E65/$E$83</f>
        <v>0.012297038300362927</v>
      </c>
      <c r="G65" s="79">
        <f>(E65-C65)/C65</f>
        <v>0.024019975031210988</v>
      </c>
      <c r="H65" s="43">
        <f>E65-C65</f>
        <v>481</v>
      </c>
      <c r="I65" s="80">
        <f>H65/$H$83</f>
        <v>0.007049788213223117</v>
      </c>
      <c r="J65" s="64">
        <f>E65-D65</f>
        <v>99</v>
      </c>
    </row>
    <row r="66" spans="1:10" ht="15">
      <c r="A66" s="101">
        <v>13</v>
      </c>
      <c r="B66" s="102" t="s">
        <v>105</v>
      </c>
      <c r="C66" s="64">
        <v>2285</v>
      </c>
      <c r="D66" s="43">
        <v>2299</v>
      </c>
      <c r="E66" s="64">
        <v>2336</v>
      </c>
      <c r="F66" s="79">
        <f>E66/$E$83</f>
        <v>0.0014008525051032769</v>
      </c>
      <c r="G66" s="79">
        <f>(E66-C66)/C66</f>
        <v>0.022319474835886213</v>
      </c>
      <c r="H66" s="43">
        <f>E66-C66</f>
        <v>51</v>
      </c>
      <c r="I66" s="80">
        <f>H66/$H$83</f>
        <v>0.0007474827419425758</v>
      </c>
      <c r="J66" s="64">
        <f>E66-D66</f>
        <v>37</v>
      </c>
    </row>
    <row r="67" spans="1:10" ht="15">
      <c r="A67" s="101">
        <v>57</v>
      </c>
      <c r="B67" s="102" t="s">
        <v>149</v>
      </c>
      <c r="C67" s="64">
        <v>3548</v>
      </c>
      <c r="D67" s="43">
        <v>3621</v>
      </c>
      <c r="E67" s="64">
        <v>3622</v>
      </c>
      <c r="F67" s="79">
        <f>E67/$E$83</f>
        <v>0.002172040998922975</v>
      </c>
      <c r="G67" s="79">
        <f>(E67-C67)/C67</f>
        <v>0.020856820744081173</v>
      </c>
      <c r="H67" s="43">
        <f>E67-C67</f>
        <v>74</v>
      </c>
      <c r="I67" s="80">
        <f>H67/$H$83</f>
        <v>0.0010845828020343256</v>
      </c>
      <c r="J67" s="64">
        <f>E67-D67</f>
        <v>1</v>
      </c>
    </row>
    <row r="68" spans="1:12" ht="15">
      <c r="A68" s="101">
        <v>80</v>
      </c>
      <c r="B68" s="102" t="s">
        <v>172</v>
      </c>
      <c r="C68" s="64">
        <v>5715</v>
      </c>
      <c r="D68" s="43">
        <v>5792</v>
      </c>
      <c r="E68" s="64">
        <v>5826</v>
      </c>
      <c r="F68" s="79">
        <f>E68/$E$83</f>
        <v>0.0034937357426077444</v>
      </c>
      <c r="G68" s="79">
        <f>(E68-C68)/C68</f>
        <v>0.01942257217847769</v>
      </c>
      <c r="H68" s="43">
        <f>E68-C68</f>
        <v>111</v>
      </c>
      <c r="I68" s="80">
        <f>H68/$H$83</f>
        <v>0.0016268742030514883</v>
      </c>
      <c r="J68" s="64">
        <f>E68-D68</f>
        <v>34</v>
      </c>
      <c r="K68" s="8"/>
      <c r="L68" s="26"/>
    </row>
    <row r="69" spans="1:10" ht="15">
      <c r="A69" s="101">
        <v>72</v>
      </c>
      <c r="B69" s="102" t="s">
        <v>164</v>
      </c>
      <c r="C69" s="64">
        <v>3264</v>
      </c>
      <c r="D69" s="43">
        <v>3305</v>
      </c>
      <c r="E69" s="64">
        <v>3327</v>
      </c>
      <c r="F69" s="79">
        <f>E69/$E$83</f>
        <v>0.0019951353957528262</v>
      </c>
      <c r="G69" s="79">
        <f>(E69-C69)/C69</f>
        <v>0.019301470588235295</v>
      </c>
      <c r="H69" s="43">
        <f>E69-C69</f>
        <v>63</v>
      </c>
      <c r="I69" s="80">
        <f>H69/$H$83</f>
        <v>0.0009233610341643582</v>
      </c>
      <c r="J69" s="64">
        <f>E69-D69</f>
        <v>22</v>
      </c>
    </row>
    <row r="70" spans="1:10" ht="15">
      <c r="A70" s="101">
        <v>61</v>
      </c>
      <c r="B70" s="102" t="s">
        <v>153</v>
      </c>
      <c r="C70" s="64">
        <v>15556</v>
      </c>
      <c r="D70" s="43">
        <v>15760</v>
      </c>
      <c r="E70" s="64">
        <v>15854</v>
      </c>
      <c r="F70" s="79">
        <f>E70/$E$83</f>
        <v>0.009507326890371297</v>
      </c>
      <c r="G70" s="79">
        <f>(E70-C70)/C70</f>
        <v>0.01915659552584212</v>
      </c>
      <c r="H70" s="43">
        <f>E70-C70</f>
        <v>298</v>
      </c>
      <c r="I70" s="80">
        <f>H70/$H$83</f>
        <v>0.004367644256840933</v>
      </c>
      <c r="J70" s="64">
        <f>E70-D70</f>
        <v>94</v>
      </c>
    </row>
    <row r="71" spans="1:10" ht="15">
      <c r="A71" s="101">
        <v>56</v>
      </c>
      <c r="B71" s="102" t="s">
        <v>148</v>
      </c>
      <c r="C71" s="64">
        <v>1834</v>
      </c>
      <c r="D71" s="43">
        <v>1834</v>
      </c>
      <c r="E71" s="64">
        <v>1868</v>
      </c>
      <c r="F71" s="79">
        <f>E71/$E$83</f>
        <v>0.0011202022600740244</v>
      </c>
      <c r="G71" s="79">
        <f>(E71-C71)/C71</f>
        <v>0.018538713195201745</v>
      </c>
      <c r="H71" s="43">
        <f>E71-C71</f>
        <v>34</v>
      </c>
      <c r="I71" s="80">
        <f>H71/$H$83</f>
        <v>0.0004983218279617171</v>
      </c>
      <c r="J71" s="64">
        <f>E71-D71</f>
        <v>34</v>
      </c>
    </row>
    <row r="72" spans="1:10" ht="15">
      <c r="A72" s="101">
        <v>5</v>
      </c>
      <c r="B72" s="102" t="s">
        <v>97</v>
      </c>
      <c r="C72" s="64">
        <v>5279</v>
      </c>
      <c r="D72" s="43">
        <v>5360</v>
      </c>
      <c r="E72" s="64">
        <v>5372</v>
      </c>
      <c r="F72" s="79">
        <f>E72/$E$83</f>
        <v>0.00322148101772894</v>
      </c>
      <c r="G72" s="79">
        <f>(E72-C72)/C72</f>
        <v>0.017616972911536275</v>
      </c>
      <c r="H72" s="43">
        <f>E72-C72</f>
        <v>93</v>
      </c>
      <c r="I72" s="80">
        <f>H72/$H$83</f>
        <v>0.0013630567647188146</v>
      </c>
      <c r="J72" s="64">
        <f>E72-D72</f>
        <v>12</v>
      </c>
    </row>
    <row r="73" spans="1:10" ht="15">
      <c r="A73" s="101">
        <v>19</v>
      </c>
      <c r="B73" s="102" t="s">
        <v>111</v>
      </c>
      <c r="C73" s="64">
        <v>7630</v>
      </c>
      <c r="D73" s="43">
        <v>7728</v>
      </c>
      <c r="E73" s="64">
        <v>7758</v>
      </c>
      <c r="F73" s="79">
        <f>E73/$E$83</f>
        <v>0.0046523175233695304</v>
      </c>
      <c r="G73" s="79">
        <f>(E73-C73)/C73</f>
        <v>0.016775884665792922</v>
      </c>
      <c r="H73" s="43">
        <f>E73-C73</f>
        <v>128</v>
      </c>
      <c r="I73" s="80">
        <f>H73/$H$83</f>
        <v>0.001876035117032347</v>
      </c>
      <c r="J73" s="64">
        <f>E73-D73</f>
        <v>30</v>
      </c>
    </row>
    <row r="74" spans="1:10" ht="15">
      <c r="A74" s="101">
        <v>44</v>
      </c>
      <c r="B74" s="102" t="s">
        <v>136</v>
      </c>
      <c r="C74" s="64">
        <v>9845</v>
      </c>
      <c r="D74" s="43">
        <v>10023</v>
      </c>
      <c r="E74" s="64">
        <v>9998</v>
      </c>
      <c r="F74" s="79">
        <f>E74/$E$83</f>
        <v>0.005995600747441166</v>
      </c>
      <c r="G74" s="79">
        <f>(E74-C74)/C74</f>
        <v>0.015540883697308279</v>
      </c>
      <c r="H74" s="43">
        <f>E74-C74</f>
        <v>153</v>
      </c>
      <c r="I74" s="80">
        <f>H74/$H$83</f>
        <v>0.0022424482258277274</v>
      </c>
      <c r="J74" s="64">
        <f>E74-D74</f>
        <v>-25</v>
      </c>
    </row>
    <row r="75" spans="1:10" ht="15">
      <c r="A75" s="101">
        <v>45</v>
      </c>
      <c r="B75" s="102" t="s">
        <v>137</v>
      </c>
      <c r="C75" s="64">
        <v>24800</v>
      </c>
      <c r="D75" s="43">
        <v>24945</v>
      </c>
      <c r="E75" s="64">
        <v>25160</v>
      </c>
      <c r="F75" s="79">
        <f>E75/$E$83</f>
        <v>0.015087949070376047</v>
      </c>
      <c r="G75" s="79">
        <f>(E75-C75)/C75</f>
        <v>0.014516129032258065</v>
      </c>
      <c r="H75" s="43">
        <f>E75-C75</f>
        <v>360</v>
      </c>
      <c r="I75" s="80">
        <f>H75/$H$83</f>
        <v>0.005276348766653476</v>
      </c>
      <c r="J75" s="64">
        <f>E75-D75</f>
        <v>215</v>
      </c>
    </row>
    <row r="76" spans="1:10" ht="15">
      <c r="A76" s="101">
        <v>43</v>
      </c>
      <c r="B76" s="102" t="s">
        <v>135</v>
      </c>
      <c r="C76" s="64">
        <v>9624</v>
      </c>
      <c r="D76" s="43">
        <v>9764</v>
      </c>
      <c r="E76" s="64">
        <v>9763</v>
      </c>
      <c r="F76" s="79">
        <f>E76/$E$83</f>
        <v>0.005854675944915793</v>
      </c>
      <c r="G76" s="79">
        <f>(E76-C76)/C76</f>
        <v>0.014443059019118869</v>
      </c>
      <c r="H76" s="43">
        <f>E76-C76</f>
        <v>139</v>
      </c>
      <c r="I76" s="80">
        <f>H76/$H$83</f>
        <v>0.002037256884902314</v>
      </c>
      <c r="J76" s="64">
        <f>E76-D76</f>
        <v>-1</v>
      </c>
    </row>
    <row r="77" spans="1:10" ht="15">
      <c r="A77" s="101">
        <v>9</v>
      </c>
      <c r="B77" s="102" t="s">
        <v>101</v>
      </c>
      <c r="C77" s="64">
        <v>23783</v>
      </c>
      <c r="D77" s="43">
        <v>23957</v>
      </c>
      <c r="E77" s="64">
        <v>24119</v>
      </c>
      <c r="F77" s="79">
        <f>E77/$E$83</f>
        <v>0.014463682179189185</v>
      </c>
      <c r="G77" s="79">
        <f>(E77-C77)/C77</f>
        <v>0.01412773830046672</v>
      </c>
      <c r="H77" s="43">
        <f>E77-C77</f>
        <v>336</v>
      </c>
      <c r="I77" s="80">
        <f>H77/$H$83</f>
        <v>0.0049245921822099106</v>
      </c>
      <c r="J77" s="64">
        <f>E77-D77</f>
        <v>162</v>
      </c>
    </row>
    <row r="78" spans="1:10" ht="15">
      <c r="A78" s="101">
        <v>52</v>
      </c>
      <c r="B78" s="102" t="s">
        <v>144</v>
      </c>
      <c r="C78" s="64">
        <v>10805</v>
      </c>
      <c r="D78" s="43">
        <v>10880</v>
      </c>
      <c r="E78" s="64">
        <v>10955</v>
      </c>
      <c r="F78" s="79">
        <f>E78/$E$83</f>
        <v>0.006569494517725342</v>
      </c>
      <c r="G78" s="79">
        <f>(E78-C78)/C78</f>
        <v>0.013882461823229986</v>
      </c>
      <c r="H78" s="43">
        <f>E78-C78</f>
        <v>150</v>
      </c>
      <c r="I78" s="80">
        <f>H78/$H$83</f>
        <v>0.0021984786527722818</v>
      </c>
      <c r="J78" s="64">
        <f>E78-D78</f>
        <v>75</v>
      </c>
    </row>
    <row r="79" spans="1:10" ht="15">
      <c r="A79" s="101">
        <v>20</v>
      </c>
      <c r="B79" s="102" t="s">
        <v>112</v>
      </c>
      <c r="C79" s="64">
        <v>22858</v>
      </c>
      <c r="D79" s="43">
        <v>23074</v>
      </c>
      <c r="E79" s="64">
        <v>23174</v>
      </c>
      <c r="F79" s="79">
        <f>E79/$E$83</f>
        <v>0.013896984569033963</v>
      </c>
      <c r="G79" s="79">
        <f>(E79-C79)/C79</f>
        <v>0.013824481581940678</v>
      </c>
      <c r="H79" s="43">
        <f>E79-C79</f>
        <v>316</v>
      </c>
      <c r="I79" s="80">
        <f>H79/$H$83</f>
        <v>0.004631461695173607</v>
      </c>
      <c r="J79" s="64">
        <f>E79-D79</f>
        <v>100</v>
      </c>
    </row>
    <row r="80" spans="1:10" ht="15">
      <c r="A80" s="101">
        <v>11</v>
      </c>
      <c r="B80" s="102" t="s">
        <v>103</v>
      </c>
      <c r="C80" s="64">
        <v>4208</v>
      </c>
      <c r="D80" s="43">
        <v>4243</v>
      </c>
      <c r="E80" s="64">
        <v>4244</v>
      </c>
      <c r="F80" s="79">
        <f>E80/$E$83</f>
        <v>0.002545041965607152</v>
      </c>
      <c r="G80" s="79">
        <f>(E80-C80)/C80</f>
        <v>0.008555133079847909</v>
      </c>
      <c r="H80" s="43">
        <f>E80-C80</f>
        <v>36</v>
      </c>
      <c r="I80" s="80">
        <f>H80/$H$83</f>
        <v>0.0005276348766653475</v>
      </c>
      <c r="J80" s="64">
        <f>E80-D80</f>
        <v>1</v>
      </c>
    </row>
    <row r="81" spans="1:10" ht="15">
      <c r="A81" s="101">
        <v>62</v>
      </c>
      <c r="B81" s="102" t="s">
        <v>154</v>
      </c>
      <c r="C81" s="64">
        <v>1005</v>
      </c>
      <c r="D81" s="43">
        <v>1019</v>
      </c>
      <c r="E81" s="64">
        <v>1013</v>
      </c>
      <c r="F81" s="79">
        <f>E81/$E$83</f>
        <v>0.0006074758508859673</v>
      </c>
      <c r="G81" s="79">
        <f>(E81-C81)/C81</f>
        <v>0.007960199004975124</v>
      </c>
      <c r="H81" s="43">
        <f>E81-C81</f>
        <v>8</v>
      </c>
      <c r="I81" s="80">
        <f>H81/$H$83</f>
        <v>0.00011725219481452169</v>
      </c>
      <c r="J81" s="64">
        <f>E81-D81</f>
        <v>-6</v>
      </c>
    </row>
    <row r="82" spans="1:10" ht="15.75" thickBot="1">
      <c r="A82" s="101">
        <v>69</v>
      </c>
      <c r="B82" s="102" t="s">
        <v>161</v>
      </c>
      <c r="C82" s="64">
        <v>978</v>
      </c>
      <c r="D82" s="43">
        <v>981</v>
      </c>
      <c r="E82" s="64">
        <v>980</v>
      </c>
      <c r="F82" s="79">
        <f>E82/$E$83</f>
        <v>0.0005876864105313405</v>
      </c>
      <c r="G82" s="79">
        <f>(E82-C82)/C82</f>
        <v>0.002044989775051125</v>
      </c>
      <c r="H82" s="43">
        <f>E82-C82</f>
        <v>2</v>
      </c>
      <c r="I82" s="80">
        <f>H82/$H$83</f>
        <v>2.9313048703630422E-05</v>
      </c>
      <c r="J82" s="64">
        <f>E82-D82</f>
        <v>-1</v>
      </c>
    </row>
    <row r="83" spans="1:14" s="8" customFormat="1" ht="15.75" thickBot="1">
      <c r="A83" s="131" t="s">
        <v>174</v>
      </c>
      <c r="B83" s="132"/>
      <c r="C83" s="103">
        <v>1599327</v>
      </c>
      <c r="D83" s="111">
        <v>1660752</v>
      </c>
      <c r="E83" s="103">
        <v>1667556</v>
      </c>
      <c r="F83" s="90">
        <f aca="true" t="shared" si="0" ref="F66:F83">E83/$E$83</f>
        <v>1</v>
      </c>
      <c r="G83" s="90">
        <f aca="true" t="shared" si="1" ref="G66:G83">(E83-C83)/C83</f>
        <v>0.042661069312279476</v>
      </c>
      <c r="H83" s="89">
        <f aca="true" t="shared" si="2" ref="H66:H83">E83-C83</f>
        <v>68229</v>
      </c>
      <c r="I83" s="91">
        <f aca="true" t="shared" si="3" ref="I67:I83">H83/$H$83</f>
        <v>1</v>
      </c>
      <c r="J83" s="88">
        <f aca="true" t="shared" si="4" ref="J67:J83">E83-D83</f>
        <v>6804</v>
      </c>
      <c r="K83" s="4"/>
      <c r="L83" s="6"/>
      <c r="M83" s="26"/>
      <c r="N83" s="26"/>
    </row>
    <row r="84" spans="4:9" ht="15">
      <c r="D84" s="5"/>
      <c r="E84" s="5"/>
      <c r="F84" s="11"/>
      <c r="I84" s="12"/>
    </row>
    <row r="85" spans="4:9" ht="15">
      <c r="D85" s="5"/>
      <c r="E85" s="5"/>
      <c r="I85" s="12"/>
    </row>
    <row r="86" spans="4:9" ht="15">
      <c r="D86" s="5"/>
      <c r="E86" s="5"/>
      <c r="I86" s="12"/>
    </row>
    <row r="87" spans="4:9" ht="15">
      <c r="D87" s="5"/>
      <c r="E87" s="5"/>
      <c r="I87" s="12"/>
    </row>
    <row r="88" spans="4:9" ht="15">
      <c r="D88" s="5"/>
      <c r="E88" s="5"/>
      <c r="I88" s="12"/>
    </row>
    <row r="89" spans="4:9" ht="15">
      <c r="D89" s="5"/>
      <c r="E89" s="5"/>
      <c r="I89" s="12"/>
    </row>
    <row r="90" spans="4:5" ht="15">
      <c r="D90" s="5"/>
      <c r="E90" s="5"/>
    </row>
    <row r="91" spans="4:5" ht="15">
      <c r="D91" s="5"/>
      <c r="E91" s="5"/>
    </row>
    <row r="92" spans="4:5" ht="15">
      <c r="D92" s="5"/>
      <c r="E92" s="5"/>
    </row>
    <row r="93" spans="4:5" ht="15">
      <c r="D93" s="5"/>
      <c r="E93" s="5"/>
    </row>
    <row r="94" spans="4:5" ht="15">
      <c r="D94" s="5"/>
      <c r="E94" s="5"/>
    </row>
    <row r="95" spans="4:5" ht="15">
      <c r="D95" s="5"/>
      <c r="E95" s="5"/>
    </row>
    <row r="96" spans="4:5" ht="15">
      <c r="D96" s="5"/>
      <c r="E96" s="5"/>
    </row>
    <row r="97" spans="4:5" ht="15">
      <c r="D97" s="5"/>
      <c r="E97" s="5"/>
    </row>
    <row r="98" spans="4:5" ht="15">
      <c r="D98" s="5"/>
      <c r="E98" s="5"/>
    </row>
    <row r="99" spans="4:5" ht="15">
      <c r="D99" s="5"/>
      <c r="E99" s="5"/>
    </row>
    <row r="100" spans="4:5" ht="15">
      <c r="D100" s="5"/>
      <c r="E100" s="5"/>
    </row>
    <row r="101" spans="4:6" ht="15">
      <c r="D101" s="5"/>
      <c r="E101" s="5"/>
      <c r="F101" s="10"/>
    </row>
    <row r="102" spans="4:5" ht="15">
      <c r="D102" s="5"/>
      <c r="E102" s="5"/>
    </row>
    <row r="103" spans="4:5" ht="15">
      <c r="D103" s="5"/>
      <c r="E103" s="5"/>
    </row>
    <row r="104" spans="4:5" ht="15">
      <c r="D104" s="5"/>
      <c r="E104" s="5"/>
    </row>
    <row r="105" spans="4:5" ht="15">
      <c r="D105" s="5"/>
      <c r="E105" s="5"/>
    </row>
    <row r="106" spans="4:5" ht="15">
      <c r="D106" s="5"/>
      <c r="E106" s="5"/>
    </row>
    <row r="107" spans="4:5" ht="15">
      <c r="D107" s="5"/>
      <c r="E107" s="5"/>
    </row>
    <row r="108" spans="4:5" ht="15">
      <c r="D108" s="5"/>
      <c r="E108" s="5"/>
    </row>
    <row r="109" spans="4:5" ht="15">
      <c r="D109" s="5"/>
      <c r="E109" s="5"/>
    </row>
    <row r="110" spans="4:5" ht="15">
      <c r="D110" s="5"/>
      <c r="E110" s="5"/>
    </row>
    <row r="111" spans="4:5" ht="15">
      <c r="D111" s="5"/>
      <c r="E111" s="5"/>
    </row>
    <row r="112" spans="4:5" ht="15">
      <c r="D112" s="5"/>
      <c r="E112" s="5"/>
    </row>
    <row r="113" spans="4:5" ht="15">
      <c r="D113" s="5"/>
      <c r="E113" s="5"/>
    </row>
    <row r="114" spans="4:5" ht="15">
      <c r="D114" s="5"/>
      <c r="E114" s="5"/>
    </row>
    <row r="115" spans="4:5" ht="15">
      <c r="D115" s="5"/>
      <c r="E115" s="5"/>
    </row>
    <row r="116" spans="4:5" ht="15">
      <c r="D116" s="5"/>
      <c r="E116" s="5"/>
    </row>
    <row r="117" spans="4:5" ht="15">
      <c r="D117" s="5"/>
      <c r="E117" s="5"/>
    </row>
    <row r="118" spans="4:5" ht="15">
      <c r="D118" s="5"/>
      <c r="E118" s="5"/>
    </row>
    <row r="119" spans="4:5" ht="15">
      <c r="D119" s="5"/>
      <c r="E119" s="5"/>
    </row>
    <row r="120" spans="4:5" ht="15">
      <c r="D120" s="5"/>
      <c r="E120" s="5"/>
    </row>
    <row r="121" spans="4:5" ht="15">
      <c r="D121" s="5"/>
      <c r="E121" s="5"/>
    </row>
    <row r="122" spans="4:5" ht="15">
      <c r="D122" s="5"/>
      <c r="E122" s="5"/>
    </row>
    <row r="123" spans="4:5" ht="15">
      <c r="D123" s="5"/>
      <c r="E123" s="5"/>
    </row>
    <row r="124" spans="4:5" ht="15">
      <c r="D124" s="5"/>
      <c r="E124" s="5"/>
    </row>
    <row r="125" spans="4:5" ht="15">
      <c r="D125" s="5"/>
      <c r="E125" s="5"/>
    </row>
    <row r="126" spans="4:5" ht="15">
      <c r="D126" s="5"/>
      <c r="E126" s="5"/>
    </row>
    <row r="127" spans="4:5" ht="15">
      <c r="D127" s="5"/>
      <c r="E127" s="5"/>
    </row>
    <row r="128" spans="4:5" ht="15">
      <c r="D128" s="5"/>
      <c r="E128" s="5"/>
    </row>
    <row r="129" spans="4:5" ht="15">
      <c r="D129" s="5"/>
      <c r="E129" s="5"/>
    </row>
    <row r="130" spans="4:5" ht="15">
      <c r="D130" s="5"/>
      <c r="E130" s="5"/>
    </row>
    <row r="131" spans="4:5" ht="15">
      <c r="D131" s="5"/>
      <c r="E131" s="5"/>
    </row>
    <row r="132" spans="4:5" ht="15">
      <c r="D132" s="5"/>
      <c r="E132" s="5"/>
    </row>
    <row r="133" spans="4:5" ht="15">
      <c r="D133" s="5"/>
      <c r="E133" s="5"/>
    </row>
    <row r="134" spans="4:5" ht="15">
      <c r="D134" s="5"/>
      <c r="E134" s="5"/>
    </row>
    <row r="135" spans="4:5" ht="15">
      <c r="D135" s="5"/>
      <c r="E135" s="5"/>
    </row>
    <row r="136" spans="4:5" ht="15">
      <c r="D136" s="5"/>
      <c r="E136" s="5"/>
    </row>
    <row r="137" spans="4:5" ht="15">
      <c r="D137" s="5"/>
      <c r="E137" s="5"/>
    </row>
    <row r="138" spans="4:5" ht="15">
      <c r="D138" s="5"/>
      <c r="E138" s="5"/>
    </row>
    <row r="139" spans="4:5" ht="15">
      <c r="D139" s="5"/>
      <c r="E139" s="5"/>
    </row>
    <row r="140" spans="4:5" ht="15">
      <c r="D140" s="5"/>
      <c r="E140" s="5"/>
    </row>
    <row r="141" spans="4:5" ht="15">
      <c r="D141" s="5"/>
      <c r="E141" s="5"/>
    </row>
    <row r="142" spans="4:5" ht="15">
      <c r="D142" s="5"/>
      <c r="E142" s="5"/>
    </row>
    <row r="143" spans="4:5" ht="15">
      <c r="D143" s="14"/>
      <c r="E143" s="14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V92"/>
  <sheetViews>
    <sheetView workbookViewId="0" topLeftCell="A1">
      <pane ySplit="1" topLeftCell="A2" activePane="bottomLeft" state="frozen"/>
      <selection pane="topLeft" activeCell="W1" sqref="W1"/>
      <selection pane="bottomLeft" activeCell="L4" sqref="L4"/>
    </sheetView>
  </sheetViews>
  <sheetFormatPr defaultColWidth="9.140625" defaultRowHeight="15"/>
  <cols>
    <col min="1" max="1" width="13.7109375" style="4" bestFit="1" customWidth="1"/>
    <col min="2" max="2" width="34.421875" style="4" bestFit="1" customWidth="1"/>
    <col min="3" max="3" width="12.00390625" style="4" customWidth="1"/>
    <col min="4" max="4" width="12.00390625" style="4" bestFit="1" customWidth="1"/>
    <col min="5" max="5" width="12.00390625" style="4" customWidth="1"/>
    <col min="6" max="6" width="33.140625" style="4" customWidth="1"/>
    <col min="7" max="7" width="28.421875" style="4" customWidth="1"/>
    <col min="8" max="8" width="26.7109375" style="4" customWidth="1"/>
    <col min="9" max="9" width="20.28125" style="4" customWidth="1"/>
    <col min="10" max="10" width="32.421875" style="4" customWidth="1"/>
    <col min="11" max="11" width="9.140625" style="4" customWidth="1"/>
    <col min="12" max="12" width="32.7109375" style="6" bestFit="1" customWidth="1"/>
    <col min="13" max="13" width="9.140625" style="6" customWidth="1"/>
    <col min="14" max="20" width="9.140625" style="4" customWidth="1"/>
    <col min="21" max="21" width="34.57421875" style="4" bestFit="1" customWidth="1"/>
    <col min="22" max="16384" width="9.140625" style="4" customWidth="1"/>
  </cols>
  <sheetData>
    <row r="1" spans="1:10" ht="30.75" thickBot="1">
      <c r="A1" s="57" t="s">
        <v>1</v>
      </c>
      <c r="B1" s="82" t="s">
        <v>91</v>
      </c>
      <c r="C1" s="83">
        <v>41671</v>
      </c>
      <c r="D1" s="83">
        <v>42005</v>
      </c>
      <c r="E1" s="83">
        <v>42036</v>
      </c>
      <c r="F1" s="84" t="s">
        <v>296</v>
      </c>
      <c r="G1" s="84" t="s">
        <v>279</v>
      </c>
      <c r="H1" s="84" t="s">
        <v>282</v>
      </c>
      <c r="I1" s="84" t="s">
        <v>280</v>
      </c>
      <c r="J1" s="84" t="s">
        <v>281</v>
      </c>
    </row>
    <row r="2" spans="1:22" ht="15">
      <c r="A2" s="85">
        <v>1</v>
      </c>
      <c r="B2" s="86" t="s">
        <v>2</v>
      </c>
      <c r="C2" s="64">
        <v>24152</v>
      </c>
      <c r="D2" s="43">
        <v>27936</v>
      </c>
      <c r="E2" s="64">
        <v>28005</v>
      </c>
      <c r="F2" s="79">
        <f aca="true" t="shared" si="0" ref="F2:F33">E2/$E$90</f>
        <v>0.007972933307786543</v>
      </c>
      <c r="G2" s="79">
        <f aca="true" t="shared" si="1" ref="G2:G33">(E2-C2)/C2</f>
        <v>0.1595313017555482</v>
      </c>
      <c r="H2" s="43">
        <f aca="true" t="shared" si="2" ref="H2:H33">E2-C2</f>
        <v>3853</v>
      </c>
      <c r="I2" s="80">
        <f>H2/$H$90</f>
        <v>0.013376057100801244</v>
      </c>
      <c r="J2" s="64">
        <f aca="true" t="shared" si="3" ref="J2:J33">E2-D2</f>
        <v>69</v>
      </c>
      <c r="L2" s="36"/>
      <c r="M2" s="37"/>
      <c r="U2" s="1"/>
      <c r="V2" s="7"/>
    </row>
    <row r="3" spans="1:22" ht="15">
      <c r="A3" s="85">
        <v>2</v>
      </c>
      <c r="B3" s="86" t="s">
        <v>3</v>
      </c>
      <c r="C3" s="64">
        <v>2977</v>
      </c>
      <c r="D3" s="43">
        <v>3274</v>
      </c>
      <c r="E3" s="64">
        <v>3485</v>
      </c>
      <c r="F3" s="79">
        <f t="shared" si="0"/>
        <v>0.000992168276294808</v>
      </c>
      <c r="G3" s="79">
        <f t="shared" si="1"/>
        <v>0.17064158548874706</v>
      </c>
      <c r="H3" s="43">
        <f t="shared" si="2"/>
        <v>508</v>
      </c>
      <c r="I3" s="80">
        <f aca="true" t="shared" si="4" ref="I3:I66">H3/$H$90</f>
        <v>0.0017635704664435588</v>
      </c>
      <c r="J3" s="64">
        <f t="shared" si="3"/>
        <v>211</v>
      </c>
      <c r="L3" s="36"/>
      <c r="M3" s="37"/>
      <c r="U3" s="1"/>
      <c r="V3" s="7"/>
    </row>
    <row r="4" spans="1:22" ht="15">
      <c r="A4" s="85">
        <v>3</v>
      </c>
      <c r="B4" s="86" t="s">
        <v>4</v>
      </c>
      <c r="C4" s="64">
        <v>1360</v>
      </c>
      <c r="D4" s="43">
        <v>1214</v>
      </c>
      <c r="E4" s="64">
        <v>1244</v>
      </c>
      <c r="F4" s="79">
        <f t="shared" si="0"/>
        <v>0.0003541627936042299</v>
      </c>
      <c r="G4" s="79">
        <f t="shared" si="1"/>
        <v>-0.08529411764705883</v>
      </c>
      <c r="H4" s="43">
        <f t="shared" si="2"/>
        <v>-116</v>
      </c>
      <c r="I4" s="80">
        <f t="shared" si="4"/>
        <v>-0.0004027050671406552</v>
      </c>
      <c r="J4" s="64">
        <f t="shared" si="3"/>
        <v>30</v>
      </c>
      <c r="L4" s="36"/>
      <c r="M4" s="37"/>
      <c r="U4" s="1"/>
      <c r="V4" s="7"/>
    </row>
    <row r="5" spans="1:22" ht="15">
      <c r="A5" s="85">
        <v>5</v>
      </c>
      <c r="B5" s="86" t="s">
        <v>5</v>
      </c>
      <c r="C5" s="64">
        <v>278</v>
      </c>
      <c r="D5" s="43">
        <v>442</v>
      </c>
      <c r="E5" s="64">
        <v>435</v>
      </c>
      <c r="F5" s="79">
        <f t="shared" si="0"/>
        <v>0.00012384309904971063</v>
      </c>
      <c r="G5" s="79">
        <f t="shared" si="1"/>
        <v>0.564748201438849</v>
      </c>
      <c r="H5" s="43">
        <f t="shared" si="2"/>
        <v>157</v>
      </c>
      <c r="I5" s="80">
        <f t="shared" si="4"/>
        <v>0.0005450404788024385</v>
      </c>
      <c r="J5" s="64">
        <f t="shared" si="3"/>
        <v>-7</v>
      </c>
      <c r="L5" s="36"/>
      <c r="M5" s="37"/>
      <c r="U5" s="1"/>
      <c r="V5" s="7"/>
    </row>
    <row r="6" spans="1:22" ht="15">
      <c r="A6" s="85">
        <v>6</v>
      </c>
      <c r="B6" s="86" t="s">
        <v>6</v>
      </c>
      <c r="C6" s="64">
        <v>93</v>
      </c>
      <c r="D6" s="43">
        <v>73</v>
      </c>
      <c r="E6" s="64">
        <v>77</v>
      </c>
      <c r="F6" s="79">
        <f t="shared" si="0"/>
        <v>2.1921652015695903E-05</v>
      </c>
      <c r="G6" s="79">
        <f t="shared" si="1"/>
        <v>-0.17204301075268819</v>
      </c>
      <c r="H6" s="43">
        <f t="shared" si="2"/>
        <v>-16</v>
      </c>
      <c r="I6" s="80">
        <f t="shared" si="4"/>
        <v>-5.554552650215933E-05</v>
      </c>
      <c r="J6" s="64">
        <f t="shared" si="3"/>
        <v>4</v>
      </c>
      <c r="L6" s="36"/>
      <c r="M6" s="37"/>
      <c r="U6" s="1"/>
      <c r="V6" s="7"/>
    </row>
    <row r="7" spans="1:22" ht="15">
      <c r="A7" s="85">
        <v>7</v>
      </c>
      <c r="B7" s="86" t="s">
        <v>7</v>
      </c>
      <c r="C7" s="64">
        <v>798</v>
      </c>
      <c r="D7" s="43">
        <v>853</v>
      </c>
      <c r="E7" s="64">
        <v>861</v>
      </c>
      <c r="F7" s="79">
        <f t="shared" si="0"/>
        <v>0.00024512392708459966</v>
      </c>
      <c r="G7" s="79">
        <f t="shared" si="1"/>
        <v>0.07894736842105263</v>
      </c>
      <c r="H7" s="43">
        <f t="shared" si="2"/>
        <v>63</v>
      </c>
      <c r="I7" s="80">
        <f t="shared" si="4"/>
        <v>0.00021871051060225237</v>
      </c>
      <c r="J7" s="64">
        <f t="shared" si="3"/>
        <v>8</v>
      </c>
      <c r="L7" s="36"/>
      <c r="M7" s="37"/>
      <c r="U7" s="1"/>
      <c r="V7" s="7"/>
    </row>
    <row r="8" spans="1:22" ht="15">
      <c r="A8" s="85">
        <v>8</v>
      </c>
      <c r="B8" s="86" t="s">
        <v>8</v>
      </c>
      <c r="C8" s="64">
        <v>2528</v>
      </c>
      <c r="D8" s="43">
        <v>2534</v>
      </c>
      <c r="E8" s="64">
        <v>2494</v>
      </c>
      <c r="F8" s="79">
        <f t="shared" si="0"/>
        <v>0.0007100337678850075</v>
      </c>
      <c r="G8" s="79">
        <f t="shared" si="1"/>
        <v>-0.013449367088607595</v>
      </c>
      <c r="H8" s="43">
        <f t="shared" si="2"/>
        <v>-34</v>
      </c>
      <c r="I8" s="80">
        <f t="shared" si="4"/>
        <v>-0.00011803424381708858</v>
      </c>
      <c r="J8" s="64">
        <f t="shared" si="3"/>
        <v>-40</v>
      </c>
      <c r="L8" s="36"/>
      <c r="M8" s="37"/>
      <c r="U8" s="1"/>
      <c r="V8" s="7"/>
    </row>
    <row r="9" spans="1:22" ht="15">
      <c r="A9" s="85">
        <v>9</v>
      </c>
      <c r="B9" s="86" t="s">
        <v>9</v>
      </c>
      <c r="C9" s="64">
        <v>421</v>
      </c>
      <c r="D9" s="43">
        <v>504</v>
      </c>
      <c r="E9" s="64">
        <v>484</v>
      </c>
      <c r="F9" s="79">
        <f t="shared" si="0"/>
        <v>0.0001377932412415171</v>
      </c>
      <c r="G9" s="79">
        <f t="shared" si="1"/>
        <v>0.1496437054631829</v>
      </c>
      <c r="H9" s="43">
        <f t="shared" si="2"/>
        <v>63</v>
      </c>
      <c r="I9" s="80">
        <f t="shared" si="4"/>
        <v>0.00021871051060225237</v>
      </c>
      <c r="J9" s="64">
        <f t="shared" si="3"/>
        <v>-20</v>
      </c>
      <c r="L9" s="36"/>
      <c r="M9" s="37"/>
      <c r="U9" s="1"/>
      <c r="V9" s="7"/>
    </row>
    <row r="10" spans="1:22" ht="15">
      <c r="A10" s="87">
        <v>10</v>
      </c>
      <c r="B10" s="86" t="s">
        <v>10</v>
      </c>
      <c r="C10" s="43">
        <v>110376</v>
      </c>
      <c r="D10" s="43">
        <v>116890</v>
      </c>
      <c r="E10" s="43">
        <v>116298</v>
      </c>
      <c r="F10" s="79">
        <f t="shared" si="0"/>
        <v>0.0331096660535247</v>
      </c>
      <c r="G10" s="79">
        <f t="shared" si="1"/>
        <v>0.05365296803652968</v>
      </c>
      <c r="H10" s="43">
        <f t="shared" si="2"/>
        <v>5922</v>
      </c>
      <c r="I10" s="80">
        <f t="shared" si="4"/>
        <v>0.020558787996611722</v>
      </c>
      <c r="J10" s="64">
        <f t="shared" si="3"/>
        <v>-592</v>
      </c>
      <c r="L10" s="36"/>
      <c r="M10" s="37"/>
      <c r="U10" s="1"/>
      <c r="V10" s="7"/>
    </row>
    <row r="11" spans="1:22" ht="15">
      <c r="A11" s="87">
        <v>11</v>
      </c>
      <c r="B11" s="86" t="s">
        <v>11</v>
      </c>
      <c r="C11" s="43">
        <v>2105</v>
      </c>
      <c r="D11" s="43">
        <v>2285</v>
      </c>
      <c r="E11" s="43">
        <v>2299</v>
      </c>
      <c r="F11" s="79">
        <f t="shared" si="0"/>
        <v>0.0006545178958972062</v>
      </c>
      <c r="G11" s="79">
        <f t="shared" si="1"/>
        <v>0.09216152019002376</v>
      </c>
      <c r="H11" s="43">
        <f t="shared" si="2"/>
        <v>194</v>
      </c>
      <c r="I11" s="80">
        <f t="shared" si="4"/>
        <v>0.0006734895088386819</v>
      </c>
      <c r="J11" s="64">
        <f t="shared" si="3"/>
        <v>14</v>
      </c>
      <c r="L11" s="36"/>
      <c r="M11" s="37"/>
      <c r="U11" s="1"/>
      <c r="V11" s="7"/>
    </row>
    <row r="12" spans="1:10" ht="15">
      <c r="A12" s="87">
        <v>12</v>
      </c>
      <c r="B12" s="86" t="s">
        <v>12</v>
      </c>
      <c r="C12" s="43">
        <v>992</v>
      </c>
      <c r="D12" s="43">
        <v>988</v>
      </c>
      <c r="E12" s="43">
        <v>1035</v>
      </c>
      <c r="F12" s="79">
        <f t="shared" si="0"/>
        <v>0.00029466116670448387</v>
      </c>
      <c r="G12" s="79">
        <f t="shared" si="1"/>
        <v>0.04334677419354839</v>
      </c>
      <c r="H12" s="43">
        <f t="shared" si="2"/>
        <v>43</v>
      </c>
      <c r="I12" s="80">
        <f t="shared" si="4"/>
        <v>0.00014927860247455321</v>
      </c>
      <c r="J12" s="64">
        <f t="shared" si="3"/>
        <v>47</v>
      </c>
    </row>
    <row r="13" spans="1:13" ht="15">
      <c r="A13" s="87">
        <v>13</v>
      </c>
      <c r="B13" s="86" t="s">
        <v>13</v>
      </c>
      <c r="C13" s="43">
        <v>125224</v>
      </c>
      <c r="D13" s="43">
        <v>124473</v>
      </c>
      <c r="E13" s="43">
        <v>123708</v>
      </c>
      <c r="F13" s="79">
        <f t="shared" si="0"/>
        <v>0.03521926918906115</v>
      </c>
      <c r="G13" s="79">
        <f t="shared" si="1"/>
        <v>-0.012106305500543027</v>
      </c>
      <c r="H13" s="43">
        <f t="shared" si="2"/>
        <v>-1516</v>
      </c>
      <c r="I13" s="80">
        <f t="shared" si="4"/>
        <v>-0.005262938636079597</v>
      </c>
      <c r="J13" s="64">
        <f t="shared" si="3"/>
        <v>-765</v>
      </c>
      <c r="L13" s="1"/>
      <c r="M13" s="7"/>
    </row>
    <row r="14" spans="1:13" ht="15">
      <c r="A14" s="87">
        <v>14</v>
      </c>
      <c r="B14" s="86" t="s">
        <v>14</v>
      </c>
      <c r="C14" s="43">
        <v>236361</v>
      </c>
      <c r="D14" s="43">
        <v>243707</v>
      </c>
      <c r="E14" s="43">
        <v>242818</v>
      </c>
      <c r="F14" s="79">
        <f t="shared" si="0"/>
        <v>0.0691295025863279</v>
      </c>
      <c r="G14" s="79">
        <f t="shared" si="1"/>
        <v>0.027318381628102774</v>
      </c>
      <c r="H14" s="43">
        <f t="shared" si="2"/>
        <v>6457</v>
      </c>
      <c r="I14" s="80">
        <f t="shared" si="4"/>
        <v>0.022416091539027676</v>
      </c>
      <c r="J14" s="64">
        <f t="shared" si="3"/>
        <v>-889</v>
      </c>
      <c r="L14" s="1"/>
      <c r="M14" s="7"/>
    </row>
    <row r="15" spans="1:13" ht="15">
      <c r="A15" s="87">
        <v>15</v>
      </c>
      <c r="B15" s="86" t="s">
        <v>15</v>
      </c>
      <c r="C15" s="43">
        <v>12790</v>
      </c>
      <c r="D15" s="43">
        <v>12717</v>
      </c>
      <c r="E15" s="43">
        <v>12711</v>
      </c>
      <c r="F15" s="79">
        <f t="shared" si="0"/>
        <v>0.003618780763266372</v>
      </c>
      <c r="G15" s="79">
        <f t="shared" si="1"/>
        <v>-0.00617670054730258</v>
      </c>
      <c r="H15" s="43">
        <f t="shared" si="2"/>
        <v>-79</v>
      </c>
      <c r="I15" s="80">
        <f t="shared" si="4"/>
        <v>-0.0002742560371044117</v>
      </c>
      <c r="J15" s="64">
        <f t="shared" si="3"/>
        <v>-6</v>
      </c>
      <c r="L15" s="1"/>
      <c r="M15" s="7"/>
    </row>
    <row r="16" spans="1:13" ht="15">
      <c r="A16" s="87">
        <v>16</v>
      </c>
      <c r="B16" s="86" t="s">
        <v>16</v>
      </c>
      <c r="C16" s="43">
        <v>9193</v>
      </c>
      <c r="D16" s="43">
        <v>9992</v>
      </c>
      <c r="E16" s="43">
        <v>9981</v>
      </c>
      <c r="F16" s="79">
        <f t="shared" si="0"/>
        <v>0.0028415585554371534</v>
      </c>
      <c r="G16" s="79">
        <f t="shared" si="1"/>
        <v>0.08571739366909605</v>
      </c>
      <c r="H16" s="43">
        <f t="shared" si="2"/>
        <v>788</v>
      </c>
      <c r="I16" s="80">
        <f t="shared" si="4"/>
        <v>0.0027356171802313473</v>
      </c>
      <c r="J16" s="64">
        <f t="shared" si="3"/>
        <v>-11</v>
      </c>
      <c r="L16" s="1"/>
      <c r="M16" s="7"/>
    </row>
    <row r="17" spans="1:13" ht="15">
      <c r="A17" s="87">
        <v>17</v>
      </c>
      <c r="B17" s="86" t="s">
        <v>17</v>
      </c>
      <c r="C17" s="43">
        <v>8703</v>
      </c>
      <c r="D17" s="43">
        <v>9337</v>
      </c>
      <c r="E17" s="43">
        <v>9316</v>
      </c>
      <c r="F17" s="79">
        <f t="shared" si="0"/>
        <v>0.0026522351971197794</v>
      </c>
      <c r="G17" s="79">
        <f t="shared" si="1"/>
        <v>0.07043548201769505</v>
      </c>
      <c r="H17" s="43">
        <f t="shared" si="2"/>
        <v>613</v>
      </c>
      <c r="I17" s="80">
        <f t="shared" si="4"/>
        <v>0.0021280879841139794</v>
      </c>
      <c r="J17" s="64">
        <f t="shared" si="3"/>
        <v>-21</v>
      </c>
      <c r="L17" s="1"/>
      <c r="M17" s="7"/>
    </row>
    <row r="18" spans="1:13" ht="15">
      <c r="A18" s="87">
        <v>18</v>
      </c>
      <c r="B18" s="86" t="s">
        <v>18</v>
      </c>
      <c r="C18" s="43">
        <v>16201</v>
      </c>
      <c r="D18" s="43">
        <v>15086</v>
      </c>
      <c r="E18" s="43">
        <v>14952</v>
      </c>
      <c r="F18" s="79">
        <f t="shared" si="0"/>
        <v>0.0042567862459569495</v>
      </c>
      <c r="G18" s="79">
        <f t="shared" si="1"/>
        <v>-0.077094006542806</v>
      </c>
      <c r="H18" s="43">
        <f t="shared" si="2"/>
        <v>-1249</v>
      </c>
      <c r="I18" s="80">
        <f t="shared" si="4"/>
        <v>-0.004336022662574813</v>
      </c>
      <c r="J18" s="64">
        <f t="shared" si="3"/>
        <v>-134</v>
      </c>
      <c r="L18" s="1"/>
      <c r="M18" s="7"/>
    </row>
    <row r="19" spans="1:13" ht="15">
      <c r="A19" s="87">
        <v>19</v>
      </c>
      <c r="B19" s="86" t="s">
        <v>19</v>
      </c>
      <c r="C19" s="43">
        <v>947</v>
      </c>
      <c r="D19" s="43">
        <v>976</v>
      </c>
      <c r="E19" s="43">
        <v>996</v>
      </c>
      <c r="F19" s="79">
        <f t="shared" si="0"/>
        <v>0.0002835579923069236</v>
      </c>
      <c r="G19" s="79">
        <f t="shared" si="1"/>
        <v>0.05174234424498416</v>
      </c>
      <c r="H19" s="43">
        <f t="shared" si="2"/>
        <v>49</v>
      </c>
      <c r="I19" s="80">
        <f t="shared" si="4"/>
        <v>0.00017010817491286295</v>
      </c>
      <c r="J19" s="64">
        <f t="shared" si="3"/>
        <v>20</v>
      </c>
      <c r="L19" s="1"/>
      <c r="M19" s="7"/>
    </row>
    <row r="20" spans="1:13" ht="15">
      <c r="A20" s="87">
        <v>20</v>
      </c>
      <c r="B20" s="86" t="s">
        <v>20</v>
      </c>
      <c r="C20" s="43">
        <v>15499</v>
      </c>
      <c r="D20" s="43">
        <v>16446</v>
      </c>
      <c r="E20" s="43">
        <v>16529</v>
      </c>
      <c r="F20" s="79">
        <f t="shared" si="0"/>
        <v>0.004705753067109579</v>
      </c>
      <c r="G20" s="79">
        <f t="shared" si="1"/>
        <v>0.06645590038066972</v>
      </c>
      <c r="H20" s="43">
        <f t="shared" si="2"/>
        <v>1030</v>
      </c>
      <c r="I20" s="80">
        <f t="shared" si="4"/>
        <v>0.003575743268576507</v>
      </c>
      <c r="J20" s="64">
        <f t="shared" si="3"/>
        <v>83</v>
      </c>
      <c r="L20" s="1"/>
      <c r="M20" s="7"/>
    </row>
    <row r="21" spans="1:13" ht="15">
      <c r="A21" s="87">
        <v>21</v>
      </c>
      <c r="B21" s="86" t="s">
        <v>21</v>
      </c>
      <c r="C21" s="43">
        <v>6412</v>
      </c>
      <c r="D21" s="43">
        <v>6876</v>
      </c>
      <c r="E21" s="43">
        <v>6781</v>
      </c>
      <c r="F21" s="79">
        <f t="shared" si="0"/>
        <v>0.0019305288612783626</v>
      </c>
      <c r="G21" s="79">
        <f t="shared" si="1"/>
        <v>0.057548346849656894</v>
      </c>
      <c r="H21" s="43">
        <f t="shared" si="2"/>
        <v>369</v>
      </c>
      <c r="I21" s="80">
        <f t="shared" si="4"/>
        <v>0.0012810187049560496</v>
      </c>
      <c r="J21" s="64">
        <f t="shared" si="3"/>
        <v>-95</v>
      </c>
      <c r="L21" s="1"/>
      <c r="M21" s="7"/>
    </row>
    <row r="22" spans="1:13" ht="15">
      <c r="A22" s="87">
        <v>22</v>
      </c>
      <c r="B22" s="86" t="s">
        <v>22</v>
      </c>
      <c r="C22" s="43">
        <v>34203</v>
      </c>
      <c r="D22" s="43">
        <v>37479</v>
      </c>
      <c r="E22" s="43">
        <v>37686</v>
      </c>
      <c r="F22" s="79">
        <f t="shared" si="0"/>
        <v>0.01072908282939631</v>
      </c>
      <c r="G22" s="79">
        <f t="shared" si="1"/>
        <v>0.10183317252872555</v>
      </c>
      <c r="H22" s="43">
        <f t="shared" si="2"/>
        <v>3483</v>
      </c>
      <c r="I22" s="80">
        <f t="shared" si="4"/>
        <v>0.01209156680043881</v>
      </c>
      <c r="J22" s="64">
        <f t="shared" si="3"/>
        <v>207</v>
      </c>
      <c r="L22" s="1"/>
      <c r="M22" s="7"/>
    </row>
    <row r="23" spans="1:13" ht="15">
      <c r="A23" s="87">
        <v>23</v>
      </c>
      <c r="B23" s="86" t="s">
        <v>23</v>
      </c>
      <c r="C23" s="43">
        <v>23606</v>
      </c>
      <c r="D23" s="43">
        <v>25944</v>
      </c>
      <c r="E23" s="43">
        <v>26166</v>
      </c>
      <c r="F23" s="79">
        <f t="shared" si="0"/>
        <v>0.007449375930424662</v>
      </c>
      <c r="G23" s="79">
        <f t="shared" si="1"/>
        <v>0.10844700499872914</v>
      </c>
      <c r="H23" s="43">
        <f t="shared" si="2"/>
        <v>2560</v>
      </c>
      <c r="I23" s="80">
        <f t="shared" si="4"/>
        <v>0.008887284240345494</v>
      </c>
      <c r="J23" s="64">
        <f t="shared" si="3"/>
        <v>222</v>
      </c>
      <c r="L23" s="1"/>
      <c r="M23" s="7"/>
    </row>
    <row r="24" spans="1:10" ht="15">
      <c r="A24" s="87">
        <v>24</v>
      </c>
      <c r="B24" s="86" t="s">
        <v>24</v>
      </c>
      <c r="C24" s="43">
        <v>10959</v>
      </c>
      <c r="D24" s="43">
        <v>11490</v>
      </c>
      <c r="E24" s="43">
        <v>11430</v>
      </c>
      <c r="F24" s="79">
        <f t="shared" si="0"/>
        <v>0.003254084188823431</v>
      </c>
      <c r="G24" s="79">
        <f t="shared" si="1"/>
        <v>0.04297837393922803</v>
      </c>
      <c r="H24" s="43">
        <f t="shared" si="2"/>
        <v>471</v>
      </c>
      <c r="I24" s="80">
        <f t="shared" si="4"/>
        <v>0.0016351214364073152</v>
      </c>
      <c r="J24" s="64">
        <f t="shared" si="3"/>
        <v>-60</v>
      </c>
    </row>
    <row r="25" spans="1:10" ht="15">
      <c r="A25" s="87">
        <v>25</v>
      </c>
      <c r="B25" s="86" t="s">
        <v>25</v>
      </c>
      <c r="C25" s="43">
        <v>47321</v>
      </c>
      <c r="D25" s="43">
        <v>53087</v>
      </c>
      <c r="E25" s="43">
        <v>53251</v>
      </c>
      <c r="F25" s="79">
        <f t="shared" si="0"/>
        <v>0.015160388201140552</v>
      </c>
      <c r="G25" s="79">
        <f t="shared" si="1"/>
        <v>0.1253143424695167</v>
      </c>
      <c r="H25" s="43">
        <f t="shared" si="2"/>
        <v>5930</v>
      </c>
      <c r="I25" s="80">
        <f t="shared" si="4"/>
        <v>0.0205865607598628</v>
      </c>
      <c r="J25" s="64">
        <f t="shared" si="3"/>
        <v>164</v>
      </c>
    </row>
    <row r="26" spans="1:10" ht="15">
      <c r="A26" s="87">
        <v>26</v>
      </c>
      <c r="B26" s="86" t="s">
        <v>26</v>
      </c>
      <c r="C26" s="43">
        <v>9984</v>
      </c>
      <c r="D26" s="43">
        <v>11485</v>
      </c>
      <c r="E26" s="43">
        <v>11540</v>
      </c>
      <c r="F26" s="79">
        <f t="shared" si="0"/>
        <v>0.0032854008345601393</v>
      </c>
      <c r="G26" s="79">
        <f t="shared" si="1"/>
        <v>0.15584935897435898</v>
      </c>
      <c r="H26" s="43">
        <f t="shared" si="2"/>
        <v>1556</v>
      </c>
      <c r="I26" s="80">
        <f t="shared" si="4"/>
        <v>0.005401802452334995</v>
      </c>
      <c r="J26" s="64">
        <f t="shared" si="3"/>
        <v>55</v>
      </c>
    </row>
    <row r="27" spans="1:10" ht="15">
      <c r="A27" s="87">
        <v>27</v>
      </c>
      <c r="B27" s="86" t="s">
        <v>27</v>
      </c>
      <c r="C27" s="43">
        <v>23487</v>
      </c>
      <c r="D27" s="43">
        <v>26609</v>
      </c>
      <c r="E27" s="43">
        <v>26516</v>
      </c>
      <c r="F27" s="79">
        <f t="shared" si="0"/>
        <v>0.00754901980322328</v>
      </c>
      <c r="G27" s="79">
        <f t="shared" si="1"/>
        <v>0.12896495933920893</v>
      </c>
      <c r="H27" s="43">
        <f t="shared" si="2"/>
        <v>3029</v>
      </c>
      <c r="I27" s="80">
        <f t="shared" si="4"/>
        <v>0.010515462485940038</v>
      </c>
      <c r="J27" s="64">
        <f t="shared" si="3"/>
        <v>-93</v>
      </c>
    </row>
    <row r="28" spans="1:10" ht="15">
      <c r="A28" s="87">
        <v>28</v>
      </c>
      <c r="B28" s="86" t="s">
        <v>28</v>
      </c>
      <c r="C28" s="43">
        <v>22524</v>
      </c>
      <c r="D28" s="43">
        <v>17389</v>
      </c>
      <c r="E28" s="43">
        <v>17688</v>
      </c>
      <c r="F28" s="79">
        <f t="shared" si="0"/>
        <v>0.005035716634462716</v>
      </c>
      <c r="G28" s="79">
        <f t="shared" si="1"/>
        <v>-0.21470431539690996</v>
      </c>
      <c r="H28" s="43">
        <f t="shared" si="2"/>
        <v>-4836</v>
      </c>
      <c r="I28" s="80">
        <f t="shared" si="4"/>
        <v>-0.016788635385277657</v>
      </c>
      <c r="J28" s="64">
        <f t="shared" si="3"/>
        <v>299</v>
      </c>
    </row>
    <row r="29" spans="1:10" ht="15">
      <c r="A29" s="87">
        <v>29</v>
      </c>
      <c r="B29" s="86" t="s">
        <v>29</v>
      </c>
      <c r="C29" s="43">
        <v>19711</v>
      </c>
      <c r="D29" s="43">
        <v>21974</v>
      </c>
      <c r="E29" s="43">
        <v>22321</v>
      </c>
      <c r="F29" s="79">
        <f t="shared" si="0"/>
        <v>0.00635471681353699</v>
      </c>
      <c r="G29" s="79">
        <f t="shared" si="1"/>
        <v>0.13241337324336666</v>
      </c>
      <c r="H29" s="43">
        <f t="shared" si="2"/>
        <v>2610</v>
      </c>
      <c r="I29" s="80">
        <f t="shared" si="4"/>
        <v>0.009060864010664742</v>
      </c>
      <c r="J29" s="64">
        <f t="shared" si="3"/>
        <v>347</v>
      </c>
    </row>
    <row r="30" spans="1:10" ht="15">
      <c r="A30" s="87">
        <v>30</v>
      </c>
      <c r="B30" s="86" t="s">
        <v>30</v>
      </c>
      <c r="C30" s="43">
        <v>2386</v>
      </c>
      <c r="D30" s="43">
        <v>2762</v>
      </c>
      <c r="E30" s="43">
        <v>2771</v>
      </c>
      <c r="F30" s="79">
        <f t="shared" si="0"/>
        <v>0.0007888947757856278</v>
      </c>
      <c r="G30" s="79">
        <f t="shared" si="1"/>
        <v>0.16135792120704107</v>
      </c>
      <c r="H30" s="43">
        <f t="shared" si="2"/>
        <v>385</v>
      </c>
      <c r="I30" s="80">
        <f t="shared" si="4"/>
        <v>0.0013365642314582089</v>
      </c>
      <c r="J30" s="64">
        <f t="shared" si="3"/>
        <v>9</v>
      </c>
    </row>
    <row r="31" spans="1:10" ht="15">
      <c r="A31" s="87">
        <v>31</v>
      </c>
      <c r="B31" s="86" t="s">
        <v>31</v>
      </c>
      <c r="C31" s="43">
        <v>18844</v>
      </c>
      <c r="D31" s="43">
        <v>20416</v>
      </c>
      <c r="E31" s="43">
        <v>20478</v>
      </c>
      <c r="F31" s="79">
        <f t="shared" si="0"/>
        <v>0.005830020649057412</v>
      </c>
      <c r="G31" s="79">
        <f t="shared" si="1"/>
        <v>0.0867119507535555</v>
      </c>
      <c r="H31" s="43">
        <f t="shared" si="2"/>
        <v>1634</v>
      </c>
      <c r="I31" s="80">
        <f t="shared" si="4"/>
        <v>0.0056725868940330215</v>
      </c>
      <c r="J31" s="64">
        <f t="shared" si="3"/>
        <v>62</v>
      </c>
    </row>
    <row r="32" spans="1:10" ht="15">
      <c r="A32" s="87">
        <v>32</v>
      </c>
      <c r="B32" s="86" t="s">
        <v>32</v>
      </c>
      <c r="C32" s="43">
        <v>12625</v>
      </c>
      <c r="D32" s="43">
        <v>14467</v>
      </c>
      <c r="E32" s="43">
        <v>14547</v>
      </c>
      <c r="F32" s="79">
        <f t="shared" si="0"/>
        <v>0.004141484050289978</v>
      </c>
      <c r="G32" s="79">
        <f t="shared" si="1"/>
        <v>0.15223762376237623</v>
      </c>
      <c r="H32" s="43">
        <f t="shared" si="2"/>
        <v>1922</v>
      </c>
      <c r="I32" s="80">
        <f t="shared" si="4"/>
        <v>0.00667240637107189</v>
      </c>
      <c r="J32" s="64">
        <f t="shared" si="3"/>
        <v>80</v>
      </c>
    </row>
    <row r="33" spans="1:10" ht="15">
      <c r="A33" s="87">
        <v>33</v>
      </c>
      <c r="B33" s="86" t="s">
        <v>33</v>
      </c>
      <c r="C33" s="43">
        <v>16960</v>
      </c>
      <c r="D33" s="43">
        <v>22354</v>
      </c>
      <c r="E33" s="43">
        <v>21577</v>
      </c>
      <c r="F33" s="79">
        <f t="shared" si="0"/>
        <v>0.006142902409645072</v>
      </c>
      <c r="G33" s="79">
        <f t="shared" si="1"/>
        <v>0.27222877358490566</v>
      </c>
      <c r="H33" s="43">
        <f t="shared" si="2"/>
        <v>4617</v>
      </c>
      <c r="I33" s="80">
        <f t="shared" si="4"/>
        <v>0.01602835599127935</v>
      </c>
      <c r="J33" s="64">
        <f t="shared" si="3"/>
        <v>-777</v>
      </c>
    </row>
    <row r="34" spans="1:10" ht="15">
      <c r="A34" s="87">
        <v>35</v>
      </c>
      <c r="B34" s="86" t="s">
        <v>34</v>
      </c>
      <c r="C34" s="43">
        <v>11155</v>
      </c>
      <c r="D34" s="43">
        <v>9763</v>
      </c>
      <c r="E34" s="43">
        <v>9789</v>
      </c>
      <c r="F34" s="79">
        <f aca="true" t="shared" si="5" ref="F34:F65">E34/$E$90</f>
        <v>0.002786896773787626</v>
      </c>
      <c r="G34" s="79">
        <f aca="true" t="shared" si="6" ref="G34:G65">(E34-C34)/C34</f>
        <v>-0.12245629762438369</v>
      </c>
      <c r="H34" s="43">
        <f aca="true" t="shared" si="7" ref="H34:H65">E34-C34</f>
        <v>-1366</v>
      </c>
      <c r="I34" s="80">
        <f t="shared" si="4"/>
        <v>-0.004742199325121853</v>
      </c>
      <c r="J34" s="64">
        <f aca="true" t="shared" si="8" ref="J34:J66">E34-D34</f>
        <v>26</v>
      </c>
    </row>
    <row r="35" spans="1:10" ht="15">
      <c r="A35" s="87">
        <v>36</v>
      </c>
      <c r="B35" s="86" t="s">
        <v>35</v>
      </c>
      <c r="C35" s="43">
        <v>1198</v>
      </c>
      <c r="D35" s="43">
        <v>1576</v>
      </c>
      <c r="E35" s="43">
        <v>1581</v>
      </c>
      <c r="F35" s="79">
        <f t="shared" si="5"/>
        <v>0.00045010560827032757</v>
      </c>
      <c r="G35" s="79">
        <f t="shared" si="6"/>
        <v>0.31969949916527546</v>
      </c>
      <c r="H35" s="43">
        <f t="shared" si="7"/>
        <v>383</v>
      </c>
      <c r="I35" s="80">
        <f t="shared" si="4"/>
        <v>0.001329621040645439</v>
      </c>
      <c r="J35" s="64">
        <f t="shared" si="8"/>
        <v>5</v>
      </c>
    </row>
    <row r="36" spans="1:10" ht="15">
      <c r="A36" s="87">
        <v>37</v>
      </c>
      <c r="B36" s="86" t="s">
        <v>36</v>
      </c>
      <c r="C36" s="43">
        <v>378</v>
      </c>
      <c r="D36" s="43">
        <v>768</v>
      </c>
      <c r="E36" s="43">
        <v>765</v>
      </c>
      <c r="F36" s="79">
        <f t="shared" si="5"/>
        <v>0.0002177930362598359</v>
      </c>
      <c r="G36" s="79">
        <f t="shared" si="6"/>
        <v>1.0238095238095237</v>
      </c>
      <c r="H36" s="43">
        <f t="shared" si="7"/>
        <v>387</v>
      </c>
      <c r="I36" s="80">
        <f t="shared" si="4"/>
        <v>0.001343507422270979</v>
      </c>
      <c r="J36" s="64">
        <f t="shared" si="8"/>
        <v>-3</v>
      </c>
    </row>
    <row r="37" spans="1:10" ht="15">
      <c r="A37" s="87">
        <v>38</v>
      </c>
      <c r="B37" s="86" t="s">
        <v>37</v>
      </c>
      <c r="C37" s="43">
        <v>5930</v>
      </c>
      <c r="D37" s="43">
        <v>6898</v>
      </c>
      <c r="E37" s="43">
        <v>6952</v>
      </c>
      <c r="F37" s="79">
        <f t="shared" si="5"/>
        <v>0.0019792120105599728</v>
      </c>
      <c r="G37" s="79">
        <f t="shared" si="6"/>
        <v>0.17234401349072512</v>
      </c>
      <c r="H37" s="43">
        <f t="shared" si="7"/>
        <v>1022</v>
      </c>
      <c r="I37" s="80">
        <f t="shared" si="4"/>
        <v>0.0035479705053254275</v>
      </c>
      <c r="J37" s="64">
        <f t="shared" si="8"/>
        <v>54</v>
      </c>
    </row>
    <row r="38" spans="1:10" ht="15">
      <c r="A38" s="87">
        <v>39</v>
      </c>
      <c r="B38" s="86" t="s">
        <v>38</v>
      </c>
      <c r="C38" s="43">
        <v>270</v>
      </c>
      <c r="D38" s="43">
        <v>177</v>
      </c>
      <c r="E38" s="43">
        <v>203</v>
      </c>
      <c r="F38" s="79">
        <f t="shared" si="5"/>
        <v>5.779344622319829E-05</v>
      </c>
      <c r="G38" s="79">
        <f t="shared" si="6"/>
        <v>-0.24814814814814815</v>
      </c>
      <c r="H38" s="43">
        <f t="shared" si="7"/>
        <v>-67</v>
      </c>
      <c r="I38" s="80">
        <f t="shared" si="4"/>
        <v>-0.0002325968922277922</v>
      </c>
      <c r="J38" s="64">
        <f t="shared" si="8"/>
        <v>26</v>
      </c>
    </row>
    <row r="39" spans="1:10" ht="15">
      <c r="A39" s="87">
        <v>41</v>
      </c>
      <c r="B39" s="86" t="s">
        <v>39</v>
      </c>
      <c r="C39" s="43">
        <v>28498</v>
      </c>
      <c r="D39" s="43">
        <v>33559</v>
      </c>
      <c r="E39" s="43">
        <v>33461</v>
      </c>
      <c r="F39" s="79">
        <f t="shared" si="5"/>
        <v>0.00952623893632728</v>
      </c>
      <c r="G39" s="79">
        <f t="shared" si="6"/>
        <v>0.17415257211032353</v>
      </c>
      <c r="H39" s="43">
        <f t="shared" si="7"/>
        <v>4963</v>
      </c>
      <c r="I39" s="80">
        <f t="shared" si="4"/>
        <v>0.01722952800188855</v>
      </c>
      <c r="J39" s="64">
        <f t="shared" si="8"/>
        <v>-98</v>
      </c>
    </row>
    <row r="40" spans="1:10" ht="15">
      <c r="A40" s="87">
        <v>42</v>
      </c>
      <c r="B40" s="86" t="s">
        <v>40</v>
      </c>
      <c r="C40" s="43">
        <v>13102</v>
      </c>
      <c r="D40" s="43">
        <v>16091</v>
      </c>
      <c r="E40" s="43">
        <v>16188</v>
      </c>
      <c r="F40" s="79">
        <f t="shared" si="5"/>
        <v>0.004608671465325783</v>
      </c>
      <c r="G40" s="79">
        <f t="shared" si="6"/>
        <v>0.23553655930392306</v>
      </c>
      <c r="H40" s="43">
        <f t="shared" si="7"/>
        <v>3086</v>
      </c>
      <c r="I40" s="80">
        <f t="shared" si="4"/>
        <v>0.010713343424103981</v>
      </c>
      <c r="J40" s="64">
        <f t="shared" si="8"/>
        <v>97</v>
      </c>
    </row>
    <row r="41" spans="1:10" ht="15">
      <c r="A41" s="87">
        <v>43</v>
      </c>
      <c r="B41" s="86" t="s">
        <v>41</v>
      </c>
      <c r="C41" s="43">
        <v>43534</v>
      </c>
      <c r="D41" s="43">
        <v>39139</v>
      </c>
      <c r="E41" s="43">
        <v>39809</v>
      </c>
      <c r="F41" s="79">
        <f t="shared" si="5"/>
        <v>0.011333494092114782</v>
      </c>
      <c r="G41" s="79">
        <f t="shared" si="6"/>
        <v>-0.08556530527863279</v>
      </c>
      <c r="H41" s="43">
        <f t="shared" si="7"/>
        <v>-3725</v>
      </c>
      <c r="I41" s="80">
        <f t="shared" si="4"/>
        <v>-0.01293169288878397</v>
      </c>
      <c r="J41" s="64">
        <f t="shared" si="8"/>
        <v>670</v>
      </c>
    </row>
    <row r="42" spans="1:10" ht="15">
      <c r="A42" s="87">
        <v>45</v>
      </c>
      <c r="B42" s="86" t="s">
        <v>42</v>
      </c>
      <c r="C42" s="43">
        <v>26332</v>
      </c>
      <c r="D42" s="43">
        <v>28918</v>
      </c>
      <c r="E42" s="43">
        <v>29219</v>
      </c>
      <c r="F42" s="79">
        <f t="shared" si="5"/>
        <v>0.008318555198008034</v>
      </c>
      <c r="G42" s="79">
        <f t="shared" si="6"/>
        <v>0.1096384627069725</v>
      </c>
      <c r="H42" s="43">
        <f t="shared" si="7"/>
        <v>2887</v>
      </c>
      <c r="I42" s="80">
        <f t="shared" si="4"/>
        <v>0.010022495938233374</v>
      </c>
      <c r="J42" s="64">
        <f t="shared" si="8"/>
        <v>301</v>
      </c>
    </row>
    <row r="43" spans="1:10" ht="15">
      <c r="A43" s="87">
        <v>46</v>
      </c>
      <c r="B43" s="86" t="s">
        <v>43</v>
      </c>
      <c r="C43" s="43">
        <v>155303</v>
      </c>
      <c r="D43" s="43">
        <v>173999</v>
      </c>
      <c r="E43" s="43">
        <v>174176</v>
      </c>
      <c r="F43" s="79">
        <f t="shared" si="5"/>
        <v>0.049587346253062985</v>
      </c>
      <c r="G43" s="79">
        <f t="shared" si="6"/>
        <v>0.12152373102902068</v>
      </c>
      <c r="H43" s="43">
        <f t="shared" si="7"/>
        <v>18873</v>
      </c>
      <c r="I43" s="80">
        <f t="shared" si="4"/>
        <v>0.06551942010470332</v>
      </c>
      <c r="J43" s="64">
        <f t="shared" si="8"/>
        <v>177</v>
      </c>
    </row>
    <row r="44" spans="1:10" ht="15">
      <c r="A44" s="87">
        <v>47</v>
      </c>
      <c r="B44" s="86" t="s">
        <v>44</v>
      </c>
      <c r="C44" s="43">
        <v>415619</v>
      </c>
      <c r="D44" s="43">
        <v>442034</v>
      </c>
      <c r="E44" s="43">
        <v>441986</v>
      </c>
      <c r="F44" s="79">
        <f t="shared" si="5"/>
        <v>0.12583199075077103</v>
      </c>
      <c r="G44" s="79">
        <f t="shared" si="6"/>
        <v>0.06344031432634216</v>
      </c>
      <c r="H44" s="43">
        <f t="shared" si="7"/>
        <v>26367</v>
      </c>
      <c r="I44" s="80">
        <f t="shared" si="4"/>
        <v>0.0915355560801522</v>
      </c>
      <c r="J44" s="64">
        <f t="shared" si="8"/>
        <v>-48</v>
      </c>
    </row>
    <row r="45" spans="1:10" ht="15">
      <c r="A45" s="87">
        <v>49</v>
      </c>
      <c r="B45" s="86" t="s">
        <v>45</v>
      </c>
      <c r="C45" s="43">
        <v>58871</v>
      </c>
      <c r="D45" s="43">
        <v>56766</v>
      </c>
      <c r="E45" s="43">
        <v>57361</v>
      </c>
      <c r="F45" s="79">
        <f t="shared" si="5"/>
        <v>0.016330491964575748</v>
      </c>
      <c r="G45" s="79">
        <f t="shared" si="6"/>
        <v>-0.025649301014081635</v>
      </c>
      <c r="H45" s="43">
        <f t="shared" si="7"/>
        <v>-1510</v>
      </c>
      <c r="I45" s="80">
        <f t="shared" si="4"/>
        <v>-0.005242109063641287</v>
      </c>
      <c r="J45" s="64">
        <f t="shared" si="8"/>
        <v>595</v>
      </c>
    </row>
    <row r="46" spans="1:10" ht="15">
      <c r="A46" s="87">
        <v>50</v>
      </c>
      <c r="B46" s="86" t="s">
        <v>46</v>
      </c>
      <c r="C46" s="43">
        <v>1590</v>
      </c>
      <c r="D46" s="43">
        <v>1254</v>
      </c>
      <c r="E46" s="43">
        <v>1227</v>
      </c>
      <c r="F46" s="79">
        <f t="shared" si="5"/>
        <v>0.0003493229483540113</v>
      </c>
      <c r="G46" s="79">
        <f t="shared" si="6"/>
        <v>-0.22830188679245284</v>
      </c>
      <c r="H46" s="43">
        <f t="shared" si="7"/>
        <v>-363</v>
      </c>
      <c r="I46" s="80">
        <f t="shared" si="4"/>
        <v>-0.00126018913251774</v>
      </c>
      <c r="J46" s="64">
        <f t="shared" si="8"/>
        <v>-27</v>
      </c>
    </row>
    <row r="47" spans="1:10" ht="15">
      <c r="A47" s="87">
        <v>51</v>
      </c>
      <c r="B47" s="86" t="s">
        <v>47</v>
      </c>
      <c r="C47" s="43">
        <v>8658</v>
      </c>
      <c r="D47" s="43">
        <v>9821</v>
      </c>
      <c r="E47" s="43">
        <v>9866</v>
      </c>
      <c r="F47" s="79">
        <f t="shared" si="5"/>
        <v>0.0028088184258033217</v>
      </c>
      <c r="G47" s="79">
        <f t="shared" si="6"/>
        <v>0.13952413952413953</v>
      </c>
      <c r="H47" s="43">
        <f t="shared" si="7"/>
        <v>1208</v>
      </c>
      <c r="I47" s="80">
        <f t="shared" si="4"/>
        <v>0.00419368725091303</v>
      </c>
      <c r="J47" s="64">
        <f t="shared" si="8"/>
        <v>45</v>
      </c>
    </row>
    <row r="48" spans="1:10" ht="15">
      <c r="A48" s="87">
        <v>52</v>
      </c>
      <c r="B48" s="86" t="s">
        <v>48</v>
      </c>
      <c r="C48" s="43">
        <v>40889</v>
      </c>
      <c r="D48" s="43">
        <v>43044</v>
      </c>
      <c r="E48" s="43">
        <v>42337</v>
      </c>
      <c r="F48" s="79">
        <f t="shared" si="5"/>
        <v>0.012053207550500227</v>
      </c>
      <c r="G48" s="79">
        <f t="shared" si="6"/>
        <v>0.035412947247425955</v>
      </c>
      <c r="H48" s="43">
        <f t="shared" si="7"/>
        <v>1448</v>
      </c>
      <c r="I48" s="80">
        <f t="shared" si="4"/>
        <v>0.005026870148445419</v>
      </c>
      <c r="J48" s="64">
        <f t="shared" si="8"/>
        <v>-707</v>
      </c>
    </row>
    <row r="49" spans="1:10" ht="15">
      <c r="A49" s="87">
        <v>53</v>
      </c>
      <c r="B49" s="86" t="s">
        <v>49</v>
      </c>
      <c r="C49" s="43">
        <v>4624</v>
      </c>
      <c r="D49" s="43">
        <v>5660</v>
      </c>
      <c r="E49" s="43">
        <v>5683</v>
      </c>
      <c r="F49" s="79">
        <f t="shared" si="5"/>
        <v>0.0016179317974701274</v>
      </c>
      <c r="G49" s="79">
        <f t="shared" si="6"/>
        <v>0.22902249134948097</v>
      </c>
      <c r="H49" s="43">
        <f t="shared" si="7"/>
        <v>1059</v>
      </c>
      <c r="I49" s="80">
        <f t="shared" si="4"/>
        <v>0.003676419535361671</v>
      </c>
      <c r="J49" s="64">
        <f t="shared" si="8"/>
        <v>23</v>
      </c>
    </row>
    <row r="50" spans="1:10" ht="15">
      <c r="A50" s="87">
        <v>55</v>
      </c>
      <c r="B50" s="86" t="s">
        <v>50</v>
      </c>
      <c r="C50" s="43">
        <v>59888</v>
      </c>
      <c r="D50" s="43">
        <v>65324</v>
      </c>
      <c r="E50" s="43">
        <v>66507</v>
      </c>
      <c r="F50" s="79">
        <f t="shared" si="5"/>
        <v>0.018934328709193343</v>
      </c>
      <c r="G50" s="79">
        <f t="shared" si="6"/>
        <v>0.11052297622228159</v>
      </c>
      <c r="H50" s="43">
        <f t="shared" si="7"/>
        <v>6619</v>
      </c>
      <c r="I50" s="80">
        <f t="shared" si="4"/>
        <v>0.022978489994862038</v>
      </c>
      <c r="J50" s="64">
        <f t="shared" si="8"/>
        <v>1183</v>
      </c>
    </row>
    <row r="51" spans="1:10" ht="15">
      <c r="A51" s="87">
        <v>56</v>
      </c>
      <c r="B51" s="86" t="s">
        <v>51</v>
      </c>
      <c r="C51" s="43">
        <v>134326</v>
      </c>
      <c r="D51" s="43">
        <v>159865</v>
      </c>
      <c r="E51" s="43">
        <v>159208</v>
      </c>
      <c r="F51" s="79">
        <f t="shared" si="5"/>
        <v>0.045326004858635235</v>
      </c>
      <c r="G51" s="79">
        <f t="shared" si="6"/>
        <v>0.18523591858612629</v>
      </c>
      <c r="H51" s="43">
        <f t="shared" si="7"/>
        <v>24882</v>
      </c>
      <c r="I51" s="80">
        <f t="shared" si="4"/>
        <v>0.08638023690167053</v>
      </c>
      <c r="J51" s="64">
        <f t="shared" si="8"/>
        <v>-657</v>
      </c>
    </row>
    <row r="52" spans="1:10" ht="15">
      <c r="A52" s="87">
        <v>58</v>
      </c>
      <c r="B52" s="86" t="s">
        <v>52</v>
      </c>
      <c r="C52" s="43">
        <v>5918</v>
      </c>
      <c r="D52" s="43">
        <v>6649</v>
      </c>
      <c r="E52" s="43">
        <v>6641</v>
      </c>
      <c r="F52" s="79">
        <f t="shared" si="5"/>
        <v>0.0018906713121589155</v>
      </c>
      <c r="G52" s="79">
        <f t="shared" si="6"/>
        <v>0.12216965190942886</v>
      </c>
      <c r="H52" s="43">
        <f t="shared" si="7"/>
        <v>723</v>
      </c>
      <c r="I52" s="80">
        <f t="shared" si="4"/>
        <v>0.0025099634788163247</v>
      </c>
      <c r="J52" s="64">
        <f t="shared" si="8"/>
        <v>-8</v>
      </c>
    </row>
    <row r="53" spans="1:10" ht="15">
      <c r="A53" s="87">
        <v>59</v>
      </c>
      <c r="B53" s="86" t="s">
        <v>53</v>
      </c>
      <c r="C53" s="43">
        <v>8512</v>
      </c>
      <c r="D53" s="43">
        <v>8776</v>
      </c>
      <c r="E53" s="43">
        <v>8988</v>
      </c>
      <c r="F53" s="79">
        <f t="shared" si="5"/>
        <v>0.0025588546534685034</v>
      </c>
      <c r="G53" s="79">
        <f t="shared" si="6"/>
        <v>0.05592105263157895</v>
      </c>
      <c r="H53" s="43">
        <f t="shared" si="7"/>
        <v>476</v>
      </c>
      <c r="I53" s="80">
        <f t="shared" si="4"/>
        <v>0.0016524794134392402</v>
      </c>
      <c r="J53" s="64">
        <f t="shared" si="8"/>
        <v>212</v>
      </c>
    </row>
    <row r="54" spans="1:10" ht="15">
      <c r="A54" s="87">
        <v>60</v>
      </c>
      <c r="B54" s="86" t="s">
        <v>54</v>
      </c>
      <c r="C54" s="43">
        <v>2675</v>
      </c>
      <c r="D54" s="43">
        <v>2838</v>
      </c>
      <c r="E54" s="43">
        <v>2808</v>
      </c>
      <c r="F54" s="79">
        <f t="shared" si="5"/>
        <v>0.0007994285566243389</v>
      </c>
      <c r="G54" s="79">
        <f t="shared" si="6"/>
        <v>0.0497196261682243</v>
      </c>
      <c r="H54" s="43">
        <f t="shared" si="7"/>
        <v>133</v>
      </c>
      <c r="I54" s="80">
        <f t="shared" si="4"/>
        <v>0.00046172218904919944</v>
      </c>
      <c r="J54" s="64">
        <f t="shared" si="8"/>
        <v>-30</v>
      </c>
    </row>
    <row r="55" spans="1:10" ht="15">
      <c r="A55" s="87">
        <v>61</v>
      </c>
      <c r="B55" s="86" t="s">
        <v>55</v>
      </c>
      <c r="C55" s="43">
        <v>6966</v>
      </c>
      <c r="D55" s="43">
        <v>6758</v>
      </c>
      <c r="E55" s="43">
        <v>6963</v>
      </c>
      <c r="F55" s="79">
        <f t="shared" si="5"/>
        <v>0.001982343675133644</v>
      </c>
      <c r="G55" s="79">
        <f t="shared" si="6"/>
        <v>-0.0004306632213608958</v>
      </c>
      <c r="H55" s="43">
        <f t="shared" si="7"/>
        <v>-3</v>
      </c>
      <c r="I55" s="80">
        <f t="shared" si="4"/>
        <v>-1.0414786219154875E-05</v>
      </c>
      <c r="J55" s="64">
        <f t="shared" si="8"/>
        <v>205</v>
      </c>
    </row>
    <row r="56" spans="1:10" ht="15">
      <c r="A56" s="87">
        <v>62</v>
      </c>
      <c r="B56" s="86" t="s">
        <v>56</v>
      </c>
      <c r="C56" s="43">
        <v>19248</v>
      </c>
      <c r="D56" s="43">
        <v>21678</v>
      </c>
      <c r="E56" s="43">
        <v>21632</v>
      </c>
      <c r="F56" s="79">
        <f t="shared" si="5"/>
        <v>0.006158560732513425</v>
      </c>
      <c r="G56" s="79">
        <f t="shared" si="6"/>
        <v>0.12385702410640066</v>
      </c>
      <c r="H56" s="43">
        <f t="shared" si="7"/>
        <v>2384</v>
      </c>
      <c r="I56" s="80">
        <f t="shared" si="4"/>
        <v>0.00827628344882174</v>
      </c>
      <c r="J56" s="64">
        <f t="shared" si="8"/>
        <v>-46</v>
      </c>
    </row>
    <row r="57" spans="1:10" ht="15">
      <c r="A57" s="87">
        <v>63</v>
      </c>
      <c r="B57" s="86" t="s">
        <v>57</v>
      </c>
      <c r="C57" s="43">
        <v>32547</v>
      </c>
      <c r="D57" s="43">
        <v>33300</v>
      </c>
      <c r="E57" s="43">
        <v>34639</v>
      </c>
      <c r="F57" s="79">
        <f t="shared" si="5"/>
        <v>0.009861611742489486</v>
      </c>
      <c r="G57" s="79">
        <f t="shared" si="6"/>
        <v>0.0642762773834762</v>
      </c>
      <c r="H57" s="43">
        <f t="shared" si="7"/>
        <v>2092</v>
      </c>
      <c r="I57" s="80">
        <f t="shared" si="4"/>
        <v>0.007262577590157333</v>
      </c>
      <c r="J57" s="64">
        <f t="shared" si="8"/>
        <v>1339</v>
      </c>
    </row>
    <row r="58" spans="1:10" ht="15">
      <c r="A58" s="87">
        <v>64</v>
      </c>
      <c r="B58" s="86" t="s">
        <v>58</v>
      </c>
      <c r="C58" s="43">
        <v>43142</v>
      </c>
      <c r="D58" s="43">
        <v>43213</v>
      </c>
      <c r="E58" s="43">
        <v>43185</v>
      </c>
      <c r="F58" s="79">
        <f t="shared" si="5"/>
        <v>0.012294630419452305</v>
      </c>
      <c r="G58" s="79">
        <f t="shared" si="6"/>
        <v>0.0009967085438783551</v>
      </c>
      <c r="H58" s="43">
        <f t="shared" si="7"/>
        <v>43</v>
      </c>
      <c r="I58" s="80">
        <f t="shared" si="4"/>
        <v>0.00014927860247455321</v>
      </c>
      <c r="J58" s="64">
        <f t="shared" si="8"/>
        <v>-28</v>
      </c>
    </row>
    <row r="59" spans="1:10" ht="15">
      <c r="A59" s="87">
        <v>65</v>
      </c>
      <c r="B59" s="86" t="s">
        <v>59</v>
      </c>
      <c r="C59" s="43">
        <v>13907</v>
      </c>
      <c r="D59" s="43">
        <v>13924</v>
      </c>
      <c r="E59" s="43">
        <v>13844</v>
      </c>
      <c r="F59" s="79">
        <f t="shared" si="5"/>
        <v>0.003941342214354469</v>
      </c>
      <c r="G59" s="79">
        <f t="shared" si="6"/>
        <v>-0.004530092759042209</v>
      </c>
      <c r="H59" s="43">
        <f t="shared" si="7"/>
        <v>-63</v>
      </c>
      <c r="I59" s="80">
        <f t="shared" si="4"/>
        <v>-0.00021871051060225237</v>
      </c>
      <c r="J59" s="64">
        <f t="shared" si="8"/>
        <v>-80</v>
      </c>
    </row>
    <row r="60" spans="1:10" ht="15">
      <c r="A60" s="87">
        <v>66</v>
      </c>
      <c r="B60" s="86" t="s">
        <v>60</v>
      </c>
      <c r="C60" s="43">
        <v>21945</v>
      </c>
      <c r="D60" s="43">
        <v>23016</v>
      </c>
      <c r="E60" s="43">
        <v>23239</v>
      </c>
      <c r="F60" s="79">
        <f t="shared" si="5"/>
        <v>0.006616068457048793</v>
      </c>
      <c r="G60" s="79">
        <f t="shared" si="6"/>
        <v>0.05896559580770107</v>
      </c>
      <c r="H60" s="43">
        <f t="shared" si="7"/>
        <v>1294</v>
      </c>
      <c r="I60" s="80">
        <f t="shared" si="4"/>
        <v>0.004492244455862136</v>
      </c>
      <c r="J60" s="64">
        <f t="shared" si="8"/>
        <v>223</v>
      </c>
    </row>
    <row r="61" spans="1:10" ht="15">
      <c r="A61" s="87">
        <v>68</v>
      </c>
      <c r="B61" s="86" t="s">
        <v>61</v>
      </c>
      <c r="C61" s="43">
        <v>13979</v>
      </c>
      <c r="D61" s="43">
        <v>21516</v>
      </c>
      <c r="E61" s="43">
        <v>21869</v>
      </c>
      <c r="F61" s="79">
        <f t="shared" si="5"/>
        <v>0.006226033869237061</v>
      </c>
      <c r="G61" s="79">
        <f t="shared" si="6"/>
        <v>0.564418055654911</v>
      </c>
      <c r="H61" s="43">
        <f t="shared" si="7"/>
        <v>7890</v>
      </c>
      <c r="I61" s="80">
        <f t="shared" si="4"/>
        <v>0.02739088775637732</v>
      </c>
      <c r="J61" s="64">
        <f t="shared" si="8"/>
        <v>353</v>
      </c>
    </row>
    <row r="62" spans="1:10" ht="15">
      <c r="A62" s="87">
        <v>69</v>
      </c>
      <c r="B62" s="86" t="s">
        <v>62</v>
      </c>
      <c r="C62" s="43">
        <v>69615</v>
      </c>
      <c r="D62" s="43">
        <v>72962</v>
      </c>
      <c r="E62" s="43">
        <v>73477</v>
      </c>
      <c r="F62" s="79">
        <f t="shared" si="5"/>
        <v>0.02091866526178296</v>
      </c>
      <c r="G62" s="79">
        <f t="shared" si="6"/>
        <v>0.05547654959419665</v>
      </c>
      <c r="H62" s="43">
        <f t="shared" si="7"/>
        <v>3862</v>
      </c>
      <c r="I62" s="80">
        <f t="shared" si="4"/>
        <v>0.013407301459458709</v>
      </c>
      <c r="J62" s="64">
        <f t="shared" si="8"/>
        <v>515</v>
      </c>
    </row>
    <row r="63" spans="1:10" ht="15">
      <c r="A63" s="87">
        <v>70</v>
      </c>
      <c r="B63" s="86" t="s">
        <v>63</v>
      </c>
      <c r="C63" s="43">
        <v>90118</v>
      </c>
      <c r="D63" s="43">
        <v>89762</v>
      </c>
      <c r="E63" s="43">
        <v>88924</v>
      </c>
      <c r="F63" s="79">
        <f t="shared" si="5"/>
        <v>0.025316376413555098</v>
      </c>
      <c r="G63" s="79">
        <f t="shared" si="6"/>
        <v>-0.013249295368294903</v>
      </c>
      <c r="H63" s="43">
        <f t="shared" si="7"/>
        <v>-1194</v>
      </c>
      <c r="I63" s="80">
        <f t="shared" si="4"/>
        <v>-0.00414508491522364</v>
      </c>
      <c r="J63" s="64">
        <f t="shared" si="8"/>
        <v>-838</v>
      </c>
    </row>
    <row r="64" spans="1:10" ht="15">
      <c r="A64" s="87">
        <v>71</v>
      </c>
      <c r="B64" s="86" t="s">
        <v>64</v>
      </c>
      <c r="C64" s="43">
        <v>40096</v>
      </c>
      <c r="D64" s="43">
        <v>43185</v>
      </c>
      <c r="E64" s="43">
        <v>43456</v>
      </c>
      <c r="F64" s="79">
        <f t="shared" si="5"/>
        <v>0.012371783246676378</v>
      </c>
      <c r="G64" s="79">
        <f t="shared" si="6"/>
        <v>0.08379888268156424</v>
      </c>
      <c r="H64" s="43">
        <f t="shared" si="7"/>
        <v>3360</v>
      </c>
      <c r="I64" s="80">
        <f t="shared" si="4"/>
        <v>0.01166456056545346</v>
      </c>
      <c r="J64" s="64">
        <f t="shared" si="8"/>
        <v>271</v>
      </c>
    </row>
    <row r="65" spans="1:10" ht="15">
      <c r="A65" s="87">
        <v>72</v>
      </c>
      <c r="B65" s="86" t="s">
        <v>65</v>
      </c>
      <c r="C65" s="43">
        <v>3379</v>
      </c>
      <c r="D65" s="43">
        <v>3309</v>
      </c>
      <c r="E65" s="43">
        <v>3383</v>
      </c>
      <c r="F65" s="79">
        <f t="shared" si="5"/>
        <v>0.0009631292047934966</v>
      </c>
      <c r="G65" s="79">
        <f t="shared" si="6"/>
        <v>0.0011837821840781297</v>
      </c>
      <c r="H65" s="43">
        <f t="shared" si="7"/>
        <v>4</v>
      </c>
      <c r="I65" s="80">
        <f t="shared" si="4"/>
        <v>1.3886381625539833E-05</v>
      </c>
      <c r="J65" s="64">
        <f t="shared" si="8"/>
        <v>74</v>
      </c>
    </row>
    <row r="66" spans="1:10" ht="15">
      <c r="A66" s="87">
        <v>73</v>
      </c>
      <c r="B66" s="86" t="s">
        <v>66</v>
      </c>
      <c r="C66" s="43">
        <v>25291</v>
      </c>
      <c r="D66" s="43">
        <v>24556</v>
      </c>
      <c r="E66" s="43">
        <v>25629</v>
      </c>
      <c r="F66" s="79">
        <f aca="true" t="shared" si="9" ref="F66:F90">E66/$E$90</f>
        <v>0.00729649375987364</v>
      </c>
      <c r="G66" s="79">
        <f aca="true" t="shared" si="10" ref="G66:G90">(E66-C66)/C66</f>
        <v>0.013364437942351034</v>
      </c>
      <c r="H66" s="43">
        <f aca="true" t="shared" si="11" ref="H66:H90">E66-C66</f>
        <v>338</v>
      </c>
      <c r="I66" s="80">
        <f t="shared" si="4"/>
        <v>0.0011733992473581159</v>
      </c>
      <c r="J66" s="64">
        <f t="shared" si="8"/>
        <v>1073</v>
      </c>
    </row>
    <row r="67" spans="1:10" ht="15">
      <c r="A67" s="87">
        <v>74</v>
      </c>
      <c r="B67" s="86" t="s">
        <v>67</v>
      </c>
      <c r="C67" s="43">
        <v>7617</v>
      </c>
      <c r="D67" s="43">
        <v>9414</v>
      </c>
      <c r="E67" s="43">
        <v>9605</v>
      </c>
      <c r="F67" s="79">
        <f t="shared" si="9"/>
        <v>0.0027345125663734956</v>
      </c>
      <c r="G67" s="79">
        <f t="shared" si="10"/>
        <v>0.260995142444532</v>
      </c>
      <c r="H67" s="43">
        <f t="shared" si="11"/>
        <v>1988</v>
      </c>
      <c r="I67" s="80">
        <f aca="true" t="shared" si="12" ref="I67:I90">H67/$H$90</f>
        <v>0.006901531667893297</v>
      </c>
      <c r="J67" s="64">
        <f aca="true" t="shared" si="13" ref="J67:J90">E67-D67</f>
        <v>191</v>
      </c>
    </row>
    <row r="68" spans="1:10" ht="15">
      <c r="A68" s="87">
        <v>75</v>
      </c>
      <c r="B68" s="86" t="s">
        <v>68</v>
      </c>
      <c r="C68" s="43">
        <v>2185</v>
      </c>
      <c r="D68" s="43">
        <v>2385</v>
      </c>
      <c r="E68" s="43">
        <v>2317</v>
      </c>
      <c r="F68" s="79">
        <f t="shared" si="9"/>
        <v>0.0006596424379268494</v>
      </c>
      <c r="G68" s="79">
        <f t="shared" si="10"/>
        <v>0.06041189931350115</v>
      </c>
      <c r="H68" s="43">
        <f t="shared" si="11"/>
        <v>132</v>
      </c>
      <c r="I68" s="80">
        <f t="shared" si="12"/>
        <v>0.0004582505936428145</v>
      </c>
      <c r="J68" s="64">
        <f t="shared" si="13"/>
        <v>-68</v>
      </c>
    </row>
    <row r="69" spans="1:10" ht="15">
      <c r="A69" s="87">
        <v>77</v>
      </c>
      <c r="B69" s="86" t="s">
        <v>69</v>
      </c>
      <c r="C69" s="43">
        <v>6164</v>
      </c>
      <c r="D69" s="43">
        <v>8121</v>
      </c>
      <c r="E69" s="43">
        <v>6138</v>
      </c>
      <c r="F69" s="79">
        <f t="shared" si="9"/>
        <v>0.0017474688321083304</v>
      </c>
      <c r="G69" s="79">
        <f t="shared" si="10"/>
        <v>-0.004218040233614536</v>
      </c>
      <c r="H69" s="43">
        <f t="shared" si="11"/>
        <v>-26</v>
      </c>
      <c r="I69" s="80">
        <f t="shared" si="12"/>
        <v>-9.026148056600891E-05</v>
      </c>
      <c r="J69" s="64">
        <f t="shared" si="13"/>
        <v>-1983</v>
      </c>
    </row>
    <row r="70" spans="1:10" ht="15">
      <c r="A70" s="87">
        <v>78</v>
      </c>
      <c r="B70" s="86" t="s">
        <v>70</v>
      </c>
      <c r="C70" s="43">
        <v>5530</v>
      </c>
      <c r="D70" s="43">
        <v>10732</v>
      </c>
      <c r="E70" s="43">
        <v>11049</v>
      </c>
      <c r="F70" s="79">
        <f t="shared" si="9"/>
        <v>0.0031456147158626497</v>
      </c>
      <c r="G70" s="79">
        <f t="shared" si="10"/>
        <v>0.9980108499095841</v>
      </c>
      <c r="H70" s="43">
        <f t="shared" si="11"/>
        <v>5519</v>
      </c>
      <c r="I70" s="80">
        <f t="shared" si="12"/>
        <v>0.019159735047838584</v>
      </c>
      <c r="J70" s="64">
        <f t="shared" si="13"/>
        <v>317</v>
      </c>
    </row>
    <row r="71" spans="1:10" ht="15">
      <c r="A71" s="87">
        <v>79</v>
      </c>
      <c r="B71" s="86" t="s">
        <v>71</v>
      </c>
      <c r="C71" s="43">
        <v>18226</v>
      </c>
      <c r="D71" s="43">
        <v>18536</v>
      </c>
      <c r="E71" s="43">
        <v>18859</v>
      </c>
      <c r="F71" s="79">
        <f t="shared" si="9"/>
        <v>0.005369096563168948</v>
      </c>
      <c r="G71" s="79">
        <f t="shared" si="10"/>
        <v>0.034730604630747286</v>
      </c>
      <c r="H71" s="43">
        <f t="shared" si="11"/>
        <v>633</v>
      </c>
      <c r="I71" s="80">
        <f t="shared" si="12"/>
        <v>0.0021975198922416788</v>
      </c>
      <c r="J71" s="64">
        <f t="shared" si="13"/>
        <v>323</v>
      </c>
    </row>
    <row r="72" spans="1:10" ht="15">
      <c r="A72" s="87">
        <v>80</v>
      </c>
      <c r="B72" s="86" t="s">
        <v>72</v>
      </c>
      <c r="C72" s="43">
        <v>25943</v>
      </c>
      <c r="D72" s="43">
        <v>29334</v>
      </c>
      <c r="E72" s="43">
        <v>29941</v>
      </c>
      <c r="F72" s="79">
        <f t="shared" si="9"/>
        <v>0.00852410627275261</v>
      </c>
      <c r="G72" s="79">
        <f t="shared" si="10"/>
        <v>0.1541070809081448</v>
      </c>
      <c r="H72" s="43">
        <f t="shared" si="11"/>
        <v>3998</v>
      </c>
      <c r="I72" s="80">
        <f t="shared" si="12"/>
        <v>0.013879438434727063</v>
      </c>
      <c r="J72" s="64">
        <f t="shared" si="13"/>
        <v>607</v>
      </c>
    </row>
    <row r="73" spans="1:10" ht="15">
      <c r="A73" s="87">
        <v>81</v>
      </c>
      <c r="B73" s="86" t="s">
        <v>73</v>
      </c>
      <c r="C73" s="43">
        <v>147610</v>
      </c>
      <c r="D73" s="43">
        <v>210740</v>
      </c>
      <c r="E73" s="43">
        <v>208473</v>
      </c>
      <c r="F73" s="79">
        <f t="shared" si="9"/>
        <v>0.059351591696989246</v>
      </c>
      <c r="G73" s="79">
        <f t="shared" si="10"/>
        <v>0.41232301334597926</v>
      </c>
      <c r="H73" s="43">
        <f t="shared" si="11"/>
        <v>60863</v>
      </c>
      <c r="I73" s="80">
        <f t="shared" si="12"/>
        <v>0.21129171121880772</v>
      </c>
      <c r="J73" s="64">
        <f t="shared" si="13"/>
        <v>-2267</v>
      </c>
    </row>
    <row r="74" spans="1:10" ht="15">
      <c r="A74" s="87">
        <v>82</v>
      </c>
      <c r="B74" s="86" t="s">
        <v>74</v>
      </c>
      <c r="C74" s="43">
        <v>140165</v>
      </c>
      <c r="D74" s="43">
        <v>160019</v>
      </c>
      <c r="E74" s="43">
        <v>161423</v>
      </c>
      <c r="F74" s="79">
        <f t="shared" si="9"/>
        <v>0.04595660822506078</v>
      </c>
      <c r="G74" s="79">
        <f t="shared" si="10"/>
        <v>0.1516641101558877</v>
      </c>
      <c r="H74" s="43">
        <f t="shared" si="11"/>
        <v>21258</v>
      </c>
      <c r="I74" s="80">
        <f t="shared" si="12"/>
        <v>0.07379917514893145</v>
      </c>
      <c r="J74" s="64">
        <f t="shared" si="13"/>
        <v>1404</v>
      </c>
    </row>
    <row r="75" spans="1:10" ht="15">
      <c r="A75" s="87">
        <v>84</v>
      </c>
      <c r="B75" s="86" t="s">
        <v>75</v>
      </c>
      <c r="C75" s="43">
        <v>658</v>
      </c>
      <c r="D75" s="43">
        <v>3313</v>
      </c>
      <c r="E75" s="43">
        <v>3659</v>
      </c>
      <c r="F75" s="79">
        <f t="shared" si="9"/>
        <v>0.0010417055159146922</v>
      </c>
      <c r="G75" s="79">
        <f t="shared" si="10"/>
        <v>4.560790273556231</v>
      </c>
      <c r="H75" s="43">
        <f t="shared" si="11"/>
        <v>3001</v>
      </c>
      <c r="I75" s="80">
        <f t="shared" si="12"/>
        <v>0.010418257814561259</v>
      </c>
      <c r="J75" s="64">
        <f t="shared" si="13"/>
        <v>346</v>
      </c>
    </row>
    <row r="76" spans="1:10" ht="15">
      <c r="A76" s="87">
        <v>85</v>
      </c>
      <c r="B76" s="86" t="s">
        <v>76</v>
      </c>
      <c r="C76" s="43">
        <v>292415</v>
      </c>
      <c r="D76" s="43">
        <v>336652</v>
      </c>
      <c r="E76" s="43">
        <v>346844</v>
      </c>
      <c r="F76" s="79">
        <f t="shared" si="9"/>
        <v>0.09874536976275364</v>
      </c>
      <c r="G76" s="79">
        <f t="shared" si="10"/>
        <v>0.18613614212677188</v>
      </c>
      <c r="H76" s="43">
        <f t="shared" si="11"/>
        <v>54429</v>
      </c>
      <c r="I76" s="80">
        <f t="shared" si="12"/>
        <v>0.18895546637412688</v>
      </c>
      <c r="J76" s="64">
        <f t="shared" si="13"/>
        <v>10192</v>
      </c>
    </row>
    <row r="77" spans="1:10" ht="15">
      <c r="A77" s="87">
        <v>86</v>
      </c>
      <c r="B77" s="86" t="s">
        <v>77</v>
      </c>
      <c r="C77" s="43">
        <v>149767</v>
      </c>
      <c r="D77" s="43">
        <v>162906</v>
      </c>
      <c r="E77" s="43">
        <v>163179</v>
      </c>
      <c r="F77" s="79">
        <f t="shared" si="9"/>
        <v>0.04645653576973041</v>
      </c>
      <c r="G77" s="79">
        <f t="shared" si="10"/>
        <v>0.08955243812054725</v>
      </c>
      <c r="H77" s="43">
        <f t="shared" si="11"/>
        <v>13412</v>
      </c>
      <c r="I77" s="80">
        <f t="shared" si="12"/>
        <v>0.04656103759043506</v>
      </c>
      <c r="J77" s="64">
        <f t="shared" si="13"/>
        <v>273</v>
      </c>
    </row>
    <row r="78" spans="1:10" ht="15">
      <c r="A78" s="87">
        <v>87</v>
      </c>
      <c r="B78" s="86" t="s">
        <v>78</v>
      </c>
      <c r="C78" s="64">
        <v>12984</v>
      </c>
      <c r="D78" s="43">
        <v>15818</v>
      </c>
      <c r="E78" s="64">
        <v>15691</v>
      </c>
      <c r="F78" s="79">
        <f t="shared" si="9"/>
        <v>0.0044671771659517455</v>
      </c>
      <c r="G78" s="79">
        <f t="shared" si="10"/>
        <v>0.20848736906962415</v>
      </c>
      <c r="H78" s="43">
        <f t="shared" si="11"/>
        <v>2707</v>
      </c>
      <c r="I78" s="80">
        <f t="shared" si="12"/>
        <v>0.009397608765084083</v>
      </c>
      <c r="J78" s="64">
        <f t="shared" si="13"/>
        <v>-127</v>
      </c>
    </row>
    <row r="79" spans="1:10" ht="15">
      <c r="A79" s="87">
        <v>88</v>
      </c>
      <c r="B79" s="86" t="s">
        <v>79</v>
      </c>
      <c r="C79" s="64">
        <v>23647</v>
      </c>
      <c r="D79" s="43">
        <v>26431</v>
      </c>
      <c r="E79" s="64">
        <v>26498</v>
      </c>
      <c r="F79" s="79">
        <f t="shared" si="9"/>
        <v>0.007543895261193637</v>
      </c>
      <c r="G79" s="79">
        <f t="shared" si="10"/>
        <v>0.12056497652979237</v>
      </c>
      <c r="H79" s="43">
        <f t="shared" si="11"/>
        <v>2851</v>
      </c>
      <c r="I79" s="80">
        <f t="shared" si="12"/>
        <v>0.009897518503603516</v>
      </c>
      <c r="J79" s="64">
        <f t="shared" si="13"/>
        <v>67</v>
      </c>
    </row>
    <row r="80" spans="1:22" ht="15">
      <c r="A80" s="87">
        <v>90</v>
      </c>
      <c r="B80" s="86" t="s">
        <v>80</v>
      </c>
      <c r="C80" s="64">
        <v>4140</v>
      </c>
      <c r="D80" s="43">
        <v>4725</v>
      </c>
      <c r="E80" s="64">
        <v>4679</v>
      </c>
      <c r="F80" s="79">
        <f t="shared" si="9"/>
        <v>0.0013320962309278069</v>
      </c>
      <c r="G80" s="79">
        <f t="shared" si="10"/>
        <v>0.13019323671497585</v>
      </c>
      <c r="H80" s="43">
        <f t="shared" si="11"/>
        <v>539</v>
      </c>
      <c r="I80" s="80">
        <f t="shared" si="12"/>
        <v>0.0018711899240414925</v>
      </c>
      <c r="J80" s="64">
        <f t="shared" si="13"/>
        <v>-46</v>
      </c>
      <c r="U80" s="8"/>
      <c r="V80" s="8"/>
    </row>
    <row r="81" spans="1:22" ht="15">
      <c r="A81" s="87">
        <v>91</v>
      </c>
      <c r="B81" s="86" t="s">
        <v>81</v>
      </c>
      <c r="C81" s="64">
        <v>833</v>
      </c>
      <c r="D81" s="43">
        <v>997</v>
      </c>
      <c r="E81" s="64">
        <v>1064</v>
      </c>
      <c r="F81" s="79">
        <f t="shared" si="9"/>
        <v>0.0003029173733077979</v>
      </c>
      <c r="G81" s="79">
        <f t="shared" si="10"/>
        <v>0.2773109243697479</v>
      </c>
      <c r="H81" s="43">
        <f t="shared" si="11"/>
        <v>231</v>
      </c>
      <c r="I81" s="80">
        <f t="shared" si="12"/>
        <v>0.0008019385388749253</v>
      </c>
      <c r="J81" s="64">
        <f t="shared" si="13"/>
        <v>67</v>
      </c>
      <c r="U81" s="6"/>
      <c r="V81" s="6"/>
    </row>
    <row r="82" spans="1:10" ht="15">
      <c r="A82" s="87">
        <v>92</v>
      </c>
      <c r="B82" s="86" t="s">
        <v>82</v>
      </c>
      <c r="C82" s="64">
        <v>3279</v>
      </c>
      <c r="D82" s="43">
        <v>3208</v>
      </c>
      <c r="E82" s="64">
        <v>3166</v>
      </c>
      <c r="F82" s="79">
        <f t="shared" si="9"/>
        <v>0.0009013500036583537</v>
      </c>
      <c r="G82" s="79">
        <f t="shared" si="10"/>
        <v>-0.03446172613601708</v>
      </c>
      <c r="H82" s="43">
        <f t="shared" si="11"/>
        <v>-113</v>
      </c>
      <c r="I82" s="80">
        <f t="shared" si="12"/>
        <v>-0.0003922902809215003</v>
      </c>
      <c r="J82" s="64">
        <f t="shared" si="13"/>
        <v>-42</v>
      </c>
    </row>
    <row r="83" spans="1:10" ht="15">
      <c r="A83" s="87">
        <v>93</v>
      </c>
      <c r="B83" s="86" t="s">
        <v>83</v>
      </c>
      <c r="C83" s="64">
        <v>17298</v>
      </c>
      <c r="D83" s="43">
        <v>11958</v>
      </c>
      <c r="E83" s="64">
        <v>12044</v>
      </c>
      <c r="F83" s="79">
        <f t="shared" si="9"/>
        <v>0.0034288880113901485</v>
      </c>
      <c r="G83" s="79">
        <f t="shared" si="10"/>
        <v>-0.30373453578448373</v>
      </c>
      <c r="H83" s="43">
        <f t="shared" si="11"/>
        <v>-5254</v>
      </c>
      <c r="I83" s="80">
        <f t="shared" si="12"/>
        <v>-0.01823976226514657</v>
      </c>
      <c r="J83" s="64">
        <f t="shared" si="13"/>
        <v>86</v>
      </c>
    </row>
    <row r="84" spans="1:10" ht="15">
      <c r="A84" s="87">
        <v>94</v>
      </c>
      <c r="B84" s="86" t="s">
        <v>84</v>
      </c>
      <c r="C84" s="64">
        <v>17161</v>
      </c>
      <c r="D84" s="43">
        <v>18411</v>
      </c>
      <c r="E84" s="64">
        <v>18665</v>
      </c>
      <c r="F84" s="79">
        <f t="shared" si="9"/>
        <v>0.005313865387960572</v>
      </c>
      <c r="G84" s="79">
        <f t="shared" si="10"/>
        <v>0.08764058038575841</v>
      </c>
      <c r="H84" s="43">
        <f t="shared" si="11"/>
        <v>1504</v>
      </c>
      <c r="I84" s="80">
        <f t="shared" si="12"/>
        <v>0.005221279491202977</v>
      </c>
      <c r="J84" s="64">
        <f t="shared" si="13"/>
        <v>254</v>
      </c>
    </row>
    <row r="85" spans="1:10" ht="15">
      <c r="A85" s="87">
        <v>95</v>
      </c>
      <c r="B85" s="86" t="s">
        <v>85</v>
      </c>
      <c r="C85" s="64">
        <v>14106</v>
      </c>
      <c r="D85" s="43">
        <v>13815</v>
      </c>
      <c r="E85" s="64">
        <v>13735</v>
      </c>
      <c r="F85" s="79">
        <f t="shared" si="9"/>
        <v>0.0039103102653971844</v>
      </c>
      <c r="G85" s="79">
        <f t="shared" si="10"/>
        <v>-0.026300864880192825</v>
      </c>
      <c r="H85" s="43">
        <f t="shared" si="11"/>
        <v>-371</v>
      </c>
      <c r="I85" s="80">
        <f t="shared" si="12"/>
        <v>-0.0012879618957688196</v>
      </c>
      <c r="J85" s="64">
        <f t="shared" si="13"/>
        <v>-80</v>
      </c>
    </row>
    <row r="86" spans="1:10" ht="15">
      <c r="A86" s="87">
        <v>96</v>
      </c>
      <c r="B86" s="86" t="s">
        <v>86</v>
      </c>
      <c r="C86" s="64">
        <v>85073</v>
      </c>
      <c r="D86" s="43">
        <v>45761</v>
      </c>
      <c r="E86" s="64">
        <v>45616</v>
      </c>
      <c r="F86" s="79">
        <f t="shared" si="9"/>
        <v>0.012986728290233562</v>
      </c>
      <c r="G86" s="79">
        <f t="shared" si="10"/>
        <v>-0.4638016762074924</v>
      </c>
      <c r="H86" s="43">
        <f t="shared" si="11"/>
        <v>-39457</v>
      </c>
      <c r="I86" s="80">
        <f t="shared" si="12"/>
        <v>-0.1369787399497313</v>
      </c>
      <c r="J86" s="64">
        <f t="shared" si="13"/>
        <v>-145</v>
      </c>
    </row>
    <row r="87" spans="1:10" ht="15">
      <c r="A87" s="87">
        <v>97</v>
      </c>
      <c r="B87" s="86" t="s">
        <v>87</v>
      </c>
      <c r="C87" s="64">
        <v>19602</v>
      </c>
      <c r="D87" s="43">
        <v>30993</v>
      </c>
      <c r="E87" s="64">
        <v>31774</v>
      </c>
      <c r="F87" s="79">
        <f t="shared" si="9"/>
        <v>0.009045955469437943</v>
      </c>
      <c r="G87" s="79">
        <f t="shared" si="10"/>
        <v>0.6209570451994695</v>
      </c>
      <c r="H87" s="43">
        <f t="shared" si="11"/>
        <v>12172</v>
      </c>
      <c r="I87" s="80">
        <f t="shared" si="12"/>
        <v>0.04225625928651771</v>
      </c>
      <c r="J87" s="64">
        <f t="shared" si="13"/>
        <v>781</v>
      </c>
    </row>
    <row r="88" spans="1:10" ht="15">
      <c r="A88" s="87">
        <v>98</v>
      </c>
      <c r="B88" s="86" t="s">
        <v>88</v>
      </c>
      <c r="C88" s="64">
        <v>970</v>
      </c>
      <c r="D88" s="43">
        <v>1001</v>
      </c>
      <c r="E88" s="64">
        <v>1005</v>
      </c>
      <c r="F88" s="79">
        <f t="shared" si="9"/>
        <v>0.0002861202633217452</v>
      </c>
      <c r="G88" s="79">
        <f t="shared" si="10"/>
        <v>0.03608247422680412</v>
      </c>
      <c r="H88" s="43">
        <f t="shared" si="11"/>
        <v>35</v>
      </c>
      <c r="I88" s="80">
        <f t="shared" si="12"/>
        <v>0.00012150583922347353</v>
      </c>
      <c r="J88" s="64">
        <f t="shared" si="13"/>
        <v>4</v>
      </c>
    </row>
    <row r="89" spans="1:10" ht="15.75" thickBot="1">
      <c r="A89" s="87">
        <v>99</v>
      </c>
      <c r="B89" s="86" t="s">
        <v>89</v>
      </c>
      <c r="C89" s="64">
        <v>1561</v>
      </c>
      <c r="D89" s="43">
        <v>1600</v>
      </c>
      <c r="E89" s="64">
        <v>1610</v>
      </c>
      <c r="F89" s="79">
        <f t="shared" si="9"/>
        <v>0.0004583618148736416</v>
      </c>
      <c r="G89" s="79">
        <f t="shared" si="10"/>
        <v>0.03139013452914798</v>
      </c>
      <c r="H89" s="43">
        <f t="shared" si="11"/>
        <v>49</v>
      </c>
      <c r="I89" s="80">
        <f t="shared" si="12"/>
        <v>0.00017010817491286295</v>
      </c>
      <c r="J89" s="64">
        <f t="shared" si="13"/>
        <v>10</v>
      </c>
    </row>
    <row r="90" spans="1:22" s="8" customFormat="1" ht="15.75" thickBot="1">
      <c r="A90" s="129" t="s">
        <v>90</v>
      </c>
      <c r="B90" s="130"/>
      <c r="C90" s="88">
        <v>3224457</v>
      </c>
      <c r="D90" s="89">
        <v>3499027</v>
      </c>
      <c r="E90" s="88">
        <v>3512509</v>
      </c>
      <c r="F90" s="90">
        <f t="shared" si="9"/>
        <v>1</v>
      </c>
      <c r="G90" s="90">
        <f t="shared" si="10"/>
        <v>0.08933349087923952</v>
      </c>
      <c r="H90" s="89">
        <f t="shared" si="11"/>
        <v>288052</v>
      </c>
      <c r="I90" s="91">
        <f t="shared" si="12"/>
        <v>1</v>
      </c>
      <c r="J90" s="88">
        <f t="shared" si="13"/>
        <v>13482</v>
      </c>
      <c r="L90" s="26"/>
      <c r="M90" s="26"/>
      <c r="U90" s="4"/>
      <c r="V90" s="4"/>
    </row>
    <row r="91" spans="3:22" s="6" customFormat="1" ht="15">
      <c r="C91" s="15"/>
      <c r="D91" s="5"/>
      <c r="E91" s="5"/>
      <c r="H91" s="16"/>
      <c r="I91" s="16"/>
      <c r="U91" s="4"/>
      <c r="V91" s="4"/>
    </row>
    <row r="92" spans="3:5" ht="15">
      <c r="C92" s="5"/>
      <c r="D92" s="5"/>
      <c r="E92" s="5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W27"/>
  <sheetViews>
    <sheetView workbookViewId="0" topLeftCell="A1">
      <pane ySplit="1" topLeftCell="A2" activePane="bottomLeft" state="frozen"/>
      <selection pane="bottomLeft" activeCell="M5" sqref="M5"/>
    </sheetView>
  </sheetViews>
  <sheetFormatPr defaultColWidth="8.8515625" defaultRowHeight="15"/>
  <cols>
    <col min="1" max="1" width="13.7109375" style="4" bestFit="1" customWidth="1"/>
    <col min="2" max="2" width="34.421875" style="4" bestFit="1" customWidth="1"/>
    <col min="3" max="3" width="12.00390625" style="4" customWidth="1"/>
    <col min="4" max="4" width="12.00390625" style="4" bestFit="1" customWidth="1"/>
    <col min="5" max="5" width="12.00390625" style="4" customWidth="1"/>
    <col min="6" max="6" width="22.57421875" style="4" customWidth="1"/>
    <col min="7" max="7" width="28.421875" style="4" customWidth="1"/>
    <col min="8" max="8" width="26.7109375" style="4" customWidth="1"/>
    <col min="9" max="9" width="20.28125" style="4" customWidth="1"/>
    <col min="10" max="10" width="29.00390625" style="4" customWidth="1"/>
    <col min="11" max="12" width="8.8515625" style="4" customWidth="1"/>
    <col min="13" max="13" width="37.28125" style="6" bestFit="1" customWidth="1"/>
    <col min="14" max="15" width="8.8515625" style="6" customWidth="1"/>
    <col min="16" max="21" width="8.8515625" style="4" customWidth="1"/>
    <col min="22" max="22" width="33.28125" style="4" bestFit="1" customWidth="1"/>
    <col min="23" max="16384" width="8.8515625" style="4" customWidth="1"/>
  </cols>
  <sheetData>
    <row r="1" spans="1:10" ht="45.75" thickBot="1">
      <c r="A1" s="57" t="s">
        <v>1</v>
      </c>
      <c r="B1" s="82" t="s">
        <v>91</v>
      </c>
      <c r="C1" s="83">
        <v>41671</v>
      </c>
      <c r="D1" s="100">
        <v>42005</v>
      </c>
      <c r="E1" s="83">
        <v>42036</v>
      </c>
      <c r="F1" s="84" t="s">
        <v>296</v>
      </c>
      <c r="G1" s="84" t="s">
        <v>279</v>
      </c>
      <c r="H1" s="84" t="s">
        <v>282</v>
      </c>
      <c r="I1" s="84" t="s">
        <v>280</v>
      </c>
      <c r="J1" s="84" t="s">
        <v>281</v>
      </c>
    </row>
    <row r="2" spans="1:23" ht="15">
      <c r="A2" s="87">
        <v>10</v>
      </c>
      <c r="B2" s="86" t="s">
        <v>10</v>
      </c>
      <c r="C2" s="43">
        <v>110376</v>
      </c>
      <c r="D2" s="48">
        <v>116890</v>
      </c>
      <c r="E2" s="112">
        <v>116298</v>
      </c>
      <c r="F2" s="79">
        <f aca="true" t="shared" si="0" ref="F2:F26">E2/$E$26</f>
        <v>0.14124205272074764</v>
      </c>
      <c r="G2" s="79">
        <f aca="true" t="shared" si="1" ref="G2:G26">(E2-C2)/C2</f>
        <v>0.05365296803652968</v>
      </c>
      <c r="H2" s="43">
        <f aca="true" t="shared" si="2" ref="H2:H26">E2-C2</f>
        <v>5922</v>
      </c>
      <c r="I2" s="80">
        <f>H2/$H$26</f>
        <v>0.1645822911455728</v>
      </c>
      <c r="J2" s="64">
        <f>E2-D2</f>
        <v>-592</v>
      </c>
      <c r="M2" s="36"/>
      <c r="N2" s="37"/>
      <c r="V2" s="1"/>
      <c r="W2" s="7"/>
    </row>
    <row r="3" spans="1:23" ht="15">
      <c r="A3" s="87">
        <v>11</v>
      </c>
      <c r="B3" s="86" t="s">
        <v>11</v>
      </c>
      <c r="C3" s="43">
        <v>2105</v>
      </c>
      <c r="D3" s="48">
        <v>2285</v>
      </c>
      <c r="E3" s="112">
        <v>2299</v>
      </c>
      <c r="F3" s="79">
        <f t="shared" si="0"/>
        <v>0.0027920985675161983</v>
      </c>
      <c r="G3" s="79">
        <f t="shared" si="1"/>
        <v>0.09216152019002376</v>
      </c>
      <c r="H3" s="43">
        <f t="shared" si="2"/>
        <v>194</v>
      </c>
      <c r="I3" s="80">
        <f aca="true" t="shared" si="3" ref="I3:I26">H3/$H$26</f>
        <v>0.005391584681229504</v>
      </c>
      <c r="J3" s="64">
        <f aca="true" t="shared" si="4" ref="J3:J26">E3-D3</f>
        <v>14</v>
      </c>
      <c r="M3" s="36"/>
      <c r="N3" s="37"/>
      <c r="V3" s="1"/>
      <c r="W3" s="7"/>
    </row>
    <row r="4" spans="1:23" ht="15">
      <c r="A4" s="87">
        <v>12</v>
      </c>
      <c r="B4" s="86" t="s">
        <v>12</v>
      </c>
      <c r="C4" s="43">
        <v>992</v>
      </c>
      <c r="D4" s="48">
        <v>988</v>
      </c>
      <c r="E4" s="112">
        <v>1035</v>
      </c>
      <c r="F4" s="79">
        <f t="shared" si="0"/>
        <v>0.0012569908731532254</v>
      </c>
      <c r="G4" s="79">
        <f t="shared" si="1"/>
        <v>0.04334677419354839</v>
      </c>
      <c r="H4" s="43">
        <f t="shared" si="2"/>
        <v>43</v>
      </c>
      <c r="I4" s="80">
        <f t="shared" si="3"/>
        <v>0.0011950419654271581</v>
      </c>
      <c r="J4" s="64">
        <f t="shared" si="4"/>
        <v>47</v>
      </c>
      <c r="M4" s="36"/>
      <c r="N4" s="37"/>
      <c r="V4" s="1"/>
      <c r="W4" s="7"/>
    </row>
    <row r="5" spans="1:23" ht="15">
      <c r="A5" s="87">
        <v>13</v>
      </c>
      <c r="B5" s="86" t="s">
        <v>13</v>
      </c>
      <c r="C5" s="43">
        <v>125224</v>
      </c>
      <c r="D5" s="48">
        <v>124473</v>
      </c>
      <c r="E5" s="112">
        <v>123708</v>
      </c>
      <c r="F5" s="79">
        <f t="shared" si="0"/>
        <v>0.15024137868216347</v>
      </c>
      <c r="G5" s="79">
        <f t="shared" si="1"/>
        <v>-0.012106305500543027</v>
      </c>
      <c r="H5" s="43">
        <f t="shared" si="2"/>
        <v>-1516</v>
      </c>
      <c r="I5" s="80">
        <f t="shared" si="3"/>
        <v>-0.04213217719971097</v>
      </c>
      <c r="J5" s="64">
        <f t="shared" si="4"/>
        <v>-765</v>
      </c>
      <c r="M5" s="36"/>
      <c r="N5" s="37"/>
      <c r="V5" s="1"/>
      <c r="W5" s="7"/>
    </row>
    <row r="6" spans="1:23" ht="15">
      <c r="A6" s="87">
        <v>14</v>
      </c>
      <c r="B6" s="86" t="s">
        <v>14</v>
      </c>
      <c r="C6" s="43">
        <v>236361</v>
      </c>
      <c r="D6" s="48">
        <v>243707</v>
      </c>
      <c r="E6" s="112">
        <v>242818</v>
      </c>
      <c r="F6" s="79">
        <f t="shared" si="0"/>
        <v>0.29489856022929456</v>
      </c>
      <c r="G6" s="79">
        <f t="shared" si="1"/>
        <v>0.027318381628102774</v>
      </c>
      <c r="H6" s="43">
        <f t="shared" si="2"/>
        <v>6457</v>
      </c>
      <c r="I6" s="80">
        <f t="shared" si="3"/>
        <v>0.1794508365293758</v>
      </c>
      <c r="J6" s="64">
        <f t="shared" si="4"/>
        <v>-889</v>
      </c>
      <c r="M6" s="36"/>
      <c r="N6" s="37"/>
      <c r="V6" s="1"/>
      <c r="W6" s="7"/>
    </row>
    <row r="7" spans="1:23" ht="15">
      <c r="A7" s="87">
        <v>15</v>
      </c>
      <c r="B7" s="86" t="s">
        <v>15</v>
      </c>
      <c r="C7" s="43">
        <v>12790</v>
      </c>
      <c r="D7" s="48">
        <v>12717</v>
      </c>
      <c r="E7" s="112">
        <v>12711</v>
      </c>
      <c r="F7" s="79">
        <f t="shared" si="0"/>
        <v>0.015437305303044104</v>
      </c>
      <c r="G7" s="79">
        <f t="shared" si="1"/>
        <v>-0.00617670054730258</v>
      </c>
      <c r="H7" s="43">
        <f t="shared" si="2"/>
        <v>-79</v>
      </c>
      <c r="I7" s="80">
        <f t="shared" si="3"/>
        <v>-0.0021955422155522206</v>
      </c>
      <c r="J7" s="64">
        <f t="shared" si="4"/>
        <v>-6</v>
      </c>
      <c r="M7" s="36"/>
      <c r="N7" s="37"/>
      <c r="V7" s="1"/>
      <c r="W7" s="7"/>
    </row>
    <row r="8" spans="1:23" ht="15">
      <c r="A8" s="87">
        <v>16</v>
      </c>
      <c r="B8" s="86" t="s">
        <v>16</v>
      </c>
      <c r="C8" s="43">
        <v>9193</v>
      </c>
      <c r="D8" s="48">
        <v>9992</v>
      </c>
      <c r="E8" s="112">
        <v>9981</v>
      </c>
      <c r="F8" s="79">
        <f t="shared" si="0"/>
        <v>0.012121764159364582</v>
      </c>
      <c r="G8" s="79">
        <f t="shared" si="1"/>
        <v>0.08571739366909605</v>
      </c>
      <c r="H8" s="43">
        <f t="shared" si="2"/>
        <v>788</v>
      </c>
      <c r="I8" s="80">
        <f t="shared" si="3"/>
        <v>0.021899838808293035</v>
      </c>
      <c r="J8" s="64">
        <f t="shared" si="4"/>
        <v>-11</v>
      </c>
      <c r="M8" s="36"/>
      <c r="N8" s="37"/>
      <c r="V8" s="1"/>
      <c r="W8" s="7"/>
    </row>
    <row r="9" spans="1:23" ht="15">
      <c r="A9" s="87">
        <v>17</v>
      </c>
      <c r="B9" s="86" t="s">
        <v>17</v>
      </c>
      <c r="C9" s="43">
        <v>8703</v>
      </c>
      <c r="D9" s="48">
        <v>9337</v>
      </c>
      <c r="E9" s="112">
        <v>9316</v>
      </c>
      <c r="F9" s="79">
        <f t="shared" si="0"/>
        <v>0.011314132342314442</v>
      </c>
      <c r="G9" s="79">
        <f t="shared" si="1"/>
        <v>0.07043548201769505</v>
      </c>
      <c r="H9" s="43">
        <f t="shared" si="2"/>
        <v>613</v>
      </c>
      <c r="I9" s="80">
        <f t="shared" si="3"/>
        <v>0.017036295925740647</v>
      </c>
      <c r="J9" s="64">
        <f t="shared" si="4"/>
        <v>-21</v>
      </c>
      <c r="M9" s="36"/>
      <c r="N9" s="37"/>
      <c r="V9" s="1"/>
      <c r="W9" s="7"/>
    </row>
    <row r="10" spans="1:23" ht="15">
      <c r="A10" s="87">
        <v>18</v>
      </c>
      <c r="B10" s="86" t="s">
        <v>18</v>
      </c>
      <c r="C10" s="43">
        <v>16201</v>
      </c>
      <c r="D10" s="48">
        <v>15086</v>
      </c>
      <c r="E10" s="112">
        <v>14952</v>
      </c>
      <c r="F10" s="79">
        <f t="shared" si="0"/>
        <v>0.018158963802306305</v>
      </c>
      <c r="G10" s="79">
        <f t="shared" si="1"/>
        <v>-0.077094006542806</v>
      </c>
      <c r="H10" s="43">
        <f t="shared" si="2"/>
        <v>-1249</v>
      </c>
      <c r="I10" s="80">
        <f t="shared" si="3"/>
        <v>-0.03471180034461675</v>
      </c>
      <c r="J10" s="64">
        <f t="shared" si="4"/>
        <v>-134</v>
      </c>
      <c r="M10" s="36"/>
      <c r="N10" s="37"/>
      <c r="V10" s="1"/>
      <c r="W10" s="7"/>
    </row>
    <row r="11" spans="1:23" ht="15">
      <c r="A11" s="87">
        <v>19</v>
      </c>
      <c r="B11" s="86" t="s">
        <v>19</v>
      </c>
      <c r="C11" s="43">
        <v>947</v>
      </c>
      <c r="D11" s="48">
        <v>976</v>
      </c>
      <c r="E11" s="112">
        <v>996</v>
      </c>
      <c r="F11" s="79">
        <f t="shared" si="0"/>
        <v>0.0012096259996720894</v>
      </c>
      <c r="G11" s="79">
        <f t="shared" si="1"/>
        <v>0.05174234424498416</v>
      </c>
      <c r="H11" s="43">
        <f t="shared" si="2"/>
        <v>49</v>
      </c>
      <c r="I11" s="80">
        <f t="shared" si="3"/>
        <v>0.0013617920071146684</v>
      </c>
      <c r="J11" s="64">
        <f t="shared" si="4"/>
        <v>20</v>
      </c>
      <c r="M11" s="36"/>
      <c r="N11" s="37"/>
      <c r="V11" s="1"/>
      <c r="W11" s="7"/>
    </row>
    <row r="12" spans="1:10" ht="15">
      <c r="A12" s="87">
        <v>20</v>
      </c>
      <c r="B12" s="86" t="s">
        <v>20</v>
      </c>
      <c r="C12" s="43">
        <v>15499</v>
      </c>
      <c r="D12" s="48">
        <v>16446</v>
      </c>
      <c r="E12" s="112">
        <v>16529</v>
      </c>
      <c r="F12" s="79">
        <f t="shared" si="0"/>
        <v>0.02007420496845378</v>
      </c>
      <c r="G12" s="79">
        <f t="shared" si="1"/>
        <v>0.06645590038066972</v>
      </c>
      <c r="H12" s="43">
        <f t="shared" si="2"/>
        <v>1030</v>
      </c>
      <c r="I12" s="80">
        <f t="shared" si="3"/>
        <v>0.028625423823022623</v>
      </c>
      <c r="J12" s="64">
        <f t="shared" si="4"/>
        <v>83</v>
      </c>
    </row>
    <row r="13" spans="1:14" ht="15">
      <c r="A13" s="87">
        <v>21</v>
      </c>
      <c r="B13" s="86" t="s">
        <v>21</v>
      </c>
      <c r="C13" s="43">
        <v>6412</v>
      </c>
      <c r="D13" s="48">
        <v>6876</v>
      </c>
      <c r="E13" s="112">
        <v>6781</v>
      </c>
      <c r="F13" s="79">
        <f t="shared" si="0"/>
        <v>0.008235415566040601</v>
      </c>
      <c r="G13" s="79">
        <f t="shared" si="1"/>
        <v>0.057548346849656894</v>
      </c>
      <c r="H13" s="43">
        <f t="shared" si="2"/>
        <v>369</v>
      </c>
      <c r="I13" s="80">
        <f t="shared" si="3"/>
        <v>0.01025512756378189</v>
      </c>
      <c r="J13" s="64">
        <f t="shared" si="4"/>
        <v>-95</v>
      </c>
      <c r="M13" s="1"/>
      <c r="N13" s="7"/>
    </row>
    <row r="14" spans="1:14" ht="15">
      <c r="A14" s="87">
        <v>22</v>
      </c>
      <c r="B14" s="86" t="s">
        <v>22</v>
      </c>
      <c r="C14" s="43">
        <v>34203</v>
      </c>
      <c r="D14" s="48">
        <v>37479</v>
      </c>
      <c r="E14" s="112">
        <v>37686</v>
      </c>
      <c r="F14" s="79">
        <f t="shared" si="0"/>
        <v>0.04576904159000237</v>
      </c>
      <c r="G14" s="79">
        <f t="shared" si="1"/>
        <v>0.10183317252872555</v>
      </c>
      <c r="H14" s="43">
        <f t="shared" si="2"/>
        <v>3483</v>
      </c>
      <c r="I14" s="80">
        <f t="shared" si="3"/>
        <v>0.0967983991995998</v>
      </c>
      <c r="J14" s="64">
        <f t="shared" si="4"/>
        <v>207</v>
      </c>
      <c r="M14" s="1"/>
      <c r="N14" s="7"/>
    </row>
    <row r="15" spans="1:14" ht="15">
      <c r="A15" s="87">
        <v>23</v>
      </c>
      <c r="B15" s="86" t="s">
        <v>23</v>
      </c>
      <c r="C15" s="43">
        <v>23606</v>
      </c>
      <c r="D15" s="48">
        <v>25944</v>
      </c>
      <c r="E15" s="112">
        <v>26166</v>
      </c>
      <c r="F15" s="79">
        <f t="shared" si="0"/>
        <v>0.031778186654036034</v>
      </c>
      <c r="G15" s="79">
        <f t="shared" si="1"/>
        <v>0.10844700499872914</v>
      </c>
      <c r="H15" s="43">
        <f t="shared" si="2"/>
        <v>2560</v>
      </c>
      <c r="I15" s="80">
        <f t="shared" si="3"/>
        <v>0.07114668445333779</v>
      </c>
      <c r="J15" s="64">
        <f t="shared" si="4"/>
        <v>222</v>
      </c>
      <c r="M15" s="1"/>
      <c r="N15" s="7"/>
    </row>
    <row r="16" spans="1:23" ht="15">
      <c r="A16" s="87">
        <v>24</v>
      </c>
      <c r="B16" s="86" t="s">
        <v>24</v>
      </c>
      <c r="C16" s="43">
        <v>10959</v>
      </c>
      <c r="D16" s="48">
        <v>11490</v>
      </c>
      <c r="E16" s="112">
        <v>11430</v>
      </c>
      <c r="F16" s="79">
        <f t="shared" si="0"/>
        <v>0.013881551381779097</v>
      </c>
      <c r="G16" s="79">
        <f t="shared" si="1"/>
        <v>0.04297837393922803</v>
      </c>
      <c r="H16" s="43">
        <f t="shared" si="2"/>
        <v>471</v>
      </c>
      <c r="I16" s="80">
        <f t="shared" si="3"/>
        <v>0.013089878272469569</v>
      </c>
      <c r="J16" s="64">
        <f t="shared" si="4"/>
        <v>-60</v>
      </c>
      <c r="M16" s="1"/>
      <c r="N16" s="7"/>
      <c r="V16" s="8"/>
      <c r="W16" s="8"/>
    </row>
    <row r="17" spans="1:14" ht="15">
      <c r="A17" s="87">
        <v>25</v>
      </c>
      <c r="B17" s="86" t="s">
        <v>25</v>
      </c>
      <c r="C17" s="43">
        <v>47321</v>
      </c>
      <c r="D17" s="48">
        <v>53087</v>
      </c>
      <c r="E17" s="112">
        <v>53251</v>
      </c>
      <c r="F17" s="79">
        <f t="shared" si="0"/>
        <v>0.0646724840447173</v>
      </c>
      <c r="G17" s="79">
        <f t="shared" si="1"/>
        <v>0.1253143424695167</v>
      </c>
      <c r="H17" s="43">
        <f t="shared" si="2"/>
        <v>5930</v>
      </c>
      <c r="I17" s="80">
        <f t="shared" si="3"/>
        <v>0.16480462453448946</v>
      </c>
      <c r="J17" s="64">
        <f t="shared" si="4"/>
        <v>164</v>
      </c>
      <c r="M17" s="1"/>
      <c r="N17" s="7"/>
    </row>
    <row r="18" spans="1:14" ht="15">
      <c r="A18" s="87">
        <v>26</v>
      </c>
      <c r="B18" s="86" t="s">
        <v>26</v>
      </c>
      <c r="C18" s="43">
        <v>9984</v>
      </c>
      <c r="D18" s="48">
        <v>11485</v>
      </c>
      <c r="E18" s="112">
        <v>11540</v>
      </c>
      <c r="F18" s="79">
        <f t="shared" si="0"/>
        <v>0.01401514461467461</v>
      </c>
      <c r="G18" s="79">
        <f t="shared" si="1"/>
        <v>0.15584935897435898</v>
      </c>
      <c r="H18" s="43">
        <f t="shared" si="2"/>
        <v>1556</v>
      </c>
      <c r="I18" s="80">
        <f t="shared" si="3"/>
        <v>0.04324384414429437</v>
      </c>
      <c r="J18" s="64">
        <f t="shared" si="4"/>
        <v>55</v>
      </c>
      <c r="M18" s="1"/>
      <c r="N18" s="7"/>
    </row>
    <row r="19" spans="1:14" ht="15">
      <c r="A19" s="87">
        <v>27</v>
      </c>
      <c r="B19" s="86" t="s">
        <v>27</v>
      </c>
      <c r="C19" s="43">
        <v>23487</v>
      </c>
      <c r="D19" s="48">
        <v>26609</v>
      </c>
      <c r="E19" s="112">
        <v>26516</v>
      </c>
      <c r="F19" s="79">
        <f t="shared" si="0"/>
        <v>0.032203256031430844</v>
      </c>
      <c r="G19" s="79">
        <f t="shared" si="1"/>
        <v>0.12896495933920893</v>
      </c>
      <c r="H19" s="43">
        <f t="shared" si="2"/>
        <v>3029</v>
      </c>
      <c r="I19" s="80">
        <f t="shared" si="3"/>
        <v>0.08418097937857817</v>
      </c>
      <c r="J19" s="64">
        <f t="shared" si="4"/>
        <v>-93</v>
      </c>
      <c r="M19" s="1"/>
      <c r="N19" s="7"/>
    </row>
    <row r="20" spans="1:14" ht="15">
      <c r="A20" s="87">
        <v>28</v>
      </c>
      <c r="B20" s="86" t="s">
        <v>28</v>
      </c>
      <c r="C20" s="43">
        <v>22524</v>
      </c>
      <c r="D20" s="48">
        <v>17389</v>
      </c>
      <c r="E20" s="112">
        <v>17688</v>
      </c>
      <c r="F20" s="79">
        <f t="shared" si="0"/>
        <v>0.02148179184959831</v>
      </c>
      <c r="G20" s="79">
        <f t="shared" si="1"/>
        <v>-0.21470431539690996</v>
      </c>
      <c r="H20" s="43">
        <f t="shared" si="2"/>
        <v>-4836</v>
      </c>
      <c r="I20" s="80">
        <f t="shared" si="3"/>
        <v>-0.1344005336001334</v>
      </c>
      <c r="J20" s="64">
        <f t="shared" si="4"/>
        <v>299</v>
      </c>
      <c r="M20" s="1"/>
      <c r="N20" s="7"/>
    </row>
    <row r="21" spans="1:14" ht="15">
      <c r="A21" s="87">
        <v>29</v>
      </c>
      <c r="B21" s="86" t="s">
        <v>29</v>
      </c>
      <c r="C21" s="43">
        <v>19711</v>
      </c>
      <c r="D21" s="48">
        <v>21974</v>
      </c>
      <c r="E21" s="112">
        <v>22321</v>
      </c>
      <c r="F21" s="79">
        <f t="shared" si="0"/>
        <v>0.027108495922370187</v>
      </c>
      <c r="G21" s="79">
        <f t="shared" si="1"/>
        <v>0.13241337324336666</v>
      </c>
      <c r="H21" s="43">
        <f t="shared" si="2"/>
        <v>2610</v>
      </c>
      <c r="I21" s="80">
        <f t="shared" si="3"/>
        <v>0.07253626813406704</v>
      </c>
      <c r="J21" s="64">
        <f t="shared" si="4"/>
        <v>347</v>
      </c>
      <c r="M21" s="1"/>
      <c r="N21" s="7"/>
    </row>
    <row r="22" spans="1:14" ht="15">
      <c r="A22" s="87">
        <v>30</v>
      </c>
      <c r="B22" s="86" t="s">
        <v>30</v>
      </c>
      <c r="C22" s="43">
        <v>2386</v>
      </c>
      <c r="D22" s="48">
        <v>2762</v>
      </c>
      <c r="E22" s="112">
        <v>2771</v>
      </c>
      <c r="F22" s="79">
        <f t="shared" si="0"/>
        <v>0.0033653349850314854</v>
      </c>
      <c r="G22" s="79">
        <f t="shared" si="1"/>
        <v>0.16135792120704107</v>
      </c>
      <c r="H22" s="43">
        <f t="shared" si="2"/>
        <v>385</v>
      </c>
      <c r="I22" s="80">
        <f t="shared" si="3"/>
        <v>0.010699794341615252</v>
      </c>
      <c r="J22" s="64">
        <f t="shared" si="4"/>
        <v>9</v>
      </c>
      <c r="M22" s="1"/>
      <c r="N22" s="7"/>
    </row>
    <row r="23" spans="1:14" ht="15">
      <c r="A23" s="87">
        <v>31</v>
      </c>
      <c r="B23" s="86" t="s">
        <v>31</v>
      </c>
      <c r="C23" s="43">
        <v>18844</v>
      </c>
      <c r="D23" s="48">
        <v>20416</v>
      </c>
      <c r="E23" s="112">
        <v>20478</v>
      </c>
      <c r="F23" s="79">
        <f t="shared" si="0"/>
        <v>0.024870202029402655</v>
      </c>
      <c r="G23" s="79">
        <f t="shared" si="1"/>
        <v>0.0867119507535555</v>
      </c>
      <c r="H23" s="43">
        <f t="shared" si="2"/>
        <v>1634</v>
      </c>
      <c r="I23" s="80">
        <f t="shared" si="3"/>
        <v>0.04541159468623201</v>
      </c>
      <c r="J23" s="64">
        <f t="shared" si="4"/>
        <v>62</v>
      </c>
      <c r="M23" s="1"/>
      <c r="N23" s="7"/>
    </row>
    <row r="24" spans="1:10" ht="15">
      <c r="A24" s="87">
        <v>32</v>
      </c>
      <c r="B24" s="86" t="s">
        <v>32</v>
      </c>
      <c r="C24" s="43">
        <v>12625</v>
      </c>
      <c r="D24" s="48">
        <v>14467</v>
      </c>
      <c r="E24" s="112">
        <v>14547</v>
      </c>
      <c r="F24" s="79">
        <f t="shared" si="0"/>
        <v>0.01766709780846374</v>
      </c>
      <c r="G24" s="79">
        <f t="shared" si="1"/>
        <v>0.15223762376237623</v>
      </c>
      <c r="H24" s="43">
        <f t="shared" si="2"/>
        <v>1922</v>
      </c>
      <c r="I24" s="80">
        <f t="shared" si="3"/>
        <v>0.0534155966872325</v>
      </c>
      <c r="J24" s="64">
        <f t="shared" si="4"/>
        <v>80</v>
      </c>
    </row>
    <row r="25" spans="1:10" ht="15.75" thickBot="1">
      <c r="A25" s="87">
        <v>33</v>
      </c>
      <c r="B25" s="86" t="s">
        <v>33</v>
      </c>
      <c r="C25" s="43">
        <v>16960</v>
      </c>
      <c r="D25" s="48">
        <v>22354</v>
      </c>
      <c r="E25" s="112">
        <v>21577</v>
      </c>
      <c r="F25" s="79">
        <f t="shared" si="0"/>
        <v>0.02620491987442236</v>
      </c>
      <c r="G25" s="79">
        <f t="shared" si="1"/>
        <v>0.27222877358490566</v>
      </c>
      <c r="H25" s="43">
        <f t="shared" si="2"/>
        <v>4617</v>
      </c>
      <c r="I25" s="80">
        <f t="shared" si="3"/>
        <v>0.12831415707853927</v>
      </c>
      <c r="J25" s="64">
        <f t="shared" si="4"/>
        <v>-777</v>
      </c>
    </row>
    <row r="26" spans="1:23" s="8" customFormat="1" ht="15.75" thickBot="1">
      <c r="A26" s="129" t="s">
        <v>255</v>
      </c>
      <c r="B26" s="133"/>
      <c r="C26" s="110">
        <v>787413</v>
      </c>
      <c r="D26" s="113">
        <v>825229</v>
      </c>
      <c r="E26" s="89">
        <v>823395</v>
      </c>
      <c r="F26" s="90">
        <f t="shared" si="0"/>
        <v>1</v>
      </c>
      <c r="G26" s="90">
        <f t="shared" si="1"/>
        <v>0.04569647694411954</v>
      </c>
      <c r="H26" s="89">
        <f t="shared" si="2"/>
        <v>35982</v>
      </c>
      <c r="I26" s="91">
        <f t="shared" si="3"/>
        <v>1</v>
      </c>
      <c r="J26" s="88">
        <f t="shared" si="4"/>
        <v>-1834</v>
      </c>
      <c r="M26" s="26"/>
      <c r="N26" s="26"/>
      <c r="O26" s="26"/>
      <c r="V26" s="4"/>
      <c r="W26" s="4"/>
    </row>
    <row r="27" spans="8:9" ht="15">
      <c r="H27" s="16"/>
      <c r="I27" s="16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AL89"/>
  <sheetViews>
    <sheetView workbookViewId="0" topLeftCell="A1">
      <pane ySplit="1" topLeftCell="A2" activePane="bottomLeft" state="frozen"/>
      <selection pane="bottomLeft" activeCell="B2" sqref="B2:B16"/>
    </sheetView>
  </sheetViews>
  <sheetFormatPr defaultColWidth="9.140625" defaultRowHeight="15"/>
  <cols>
    <col min="1" max="1" width="11.8515625" style="4" customWidth="1"/>
    <col min="2" max="2" width="16.421875" style="4" bestFit="1" customWidth="1"/>
    <col min="3" max="3" width="12.57421875" style="4" customWidth="1"/>
    <col min="4" max="4" width="12.57421875" style="4" bestFit="1" customWidth="1"/>
    <col min="5" max="5" width="12.57421875" style="4" customWidth="1"/>
    <col min="6" max="6" width="19.28125" style="4" customWidth="1"/>
    <col min="7" max="7" width="18.140625" style="4" customWidth="1"/>
    <col min="8" max="8" width="30.421875" style="4" customWidth="1"/>
    <col min="9" max="9" width="27.421875" style="4" customWidth="1"/>
    <col min="10" max="10" width="22.28125" style="4" customWidth="1"/>
    <col min="11" max="11" width="30.421875" style="4" customWidth="1"/>
    <col min="12" max="12" width="9.140625" style="4" customWidth="1"/>
    <col min="13" max="14" width="9.140625" style="6" customWidth="1"/>
    <col min="15" max="19" width="9.140625" style="4" customWidth="1"/>
    <col min="20" max="20" width="9.28125" style="4" customWidth="1"/>
    <col min="21" max="21" width="12.00390625" style="4" customWidth="1"/>
    <col min="22" max="36" width="9.140625" style="6" customWidth="1"/>
    <col min="37" max="16384" width="9.140625" style="4" customWidth="1"/>
  </cols>
  <sheetData>
    <row r="1" spans="1:11" ht="60.75" thickBot="1">
      <c r="A1" s="83" t="s">
        <v>92</v>
      </c>
      <c r="B1" s="100" t="s">
        <v>175</v>
      </c>
      <c r="C1" s="83">
        <v>41671</v>
      </c>
      <c r="D1" s="83">
        <v>42005</v>
      </c>
      <c r="E1" s="83">
        <v>42036</v>
      </c>
      <c r="F1" s="84" t="s">
        <v>297</v>
      </c>
      <c r="G1" s="84" t="s">
        <v>286</v>
      </c>
      <c r="H1" s="84" t="s">
        <v>298</v>
      </c>
      <c r="I1" s="84" t="s">
        <v>299</v>
      </c>
      <c r="J1" s="84" t="s">
        <v>288</v>
      </c>
      <c r="K1" s="84" t="s">
        <v>305</v>
      </c>
    </row>
    <row r="2" spans="1:38" ht="15">
      <c r="A2" s="101">
        <v>72</v>
      </c>
      <c r="B2" s="102" t="s">
        <v>164</v>
      </c>
      <c r="C2" s="64">
        <v>5777</v>
      </c>
      <c r="D2" s="64">
        <v>8178</v>
      </c>
      <c r="E2" s="115">
        <v>8197</v>
      </c>
      <c r="F2" s="116">
        <f>E2/4a_İl!E73</f>
        <v>0.4596019063638912</v>
      </c>
      <c r="G2" s="79">
        <f>E2/$E$83</f>
        <v>0.0023336595009436274</v>
      </c>
      <c r="H2" s="79">
        <f>(E2-C2)/C2</f>
        <v>0.41890254457330794</v>
      </c>
      <c r="I2" s="43">
        <f>E2-C2</f>
        <v>2420</v>
      </c>
      <c r="J2" s="80">
        <f>I2/$I$83</f>
        <v>0.008401260883451599</v>
      </c>
      <c r="K2" s="64">
        <f>E2-D2</f>
        <v>19</v>
      </c>
      <c r="L2" s="13"/>
      <c r="M2" s="40"/>
      <c r="N2" s="114"/>
      <c r="O2" s="6"/>
      <c r="P2" s="3"/>
      <c r="Q2" s="7"/>
      <c r="T2" s="21"/>
      <c r="U2" s="40"/>
      <c r="V2" s="40"/>
      <c r="W2" s="114"/>
      <c r="AD2" s="40"/>
      <c r="AE2" s="37"/>
      <c r="AK2" s="3"/>
      <c r="AL2" s="7"/>
    </row>
    <row r="3" spans="1:38" ht="15">
      <c r="A3" s="101">
        <v>69</v>
      </c>
      <c r="B3" s="102" t="s">
        <v>161</v>
      </c>
      <c r="C3" s="64">
        <v>933</v>
      </c>
      <c r="D3" s="64">
        <v>1151</v>
      </c>
      <c r="E3" s="115">
        <v>1277</v>
      </c>
      <c r="F3" s="116">
        <f>E3/4a_İl!E70</f>
        <v>0.047275285058492524</v>
      </c>
      <c r="G3" s="79">
        <f>E3/$E$83</f>
        <v>0.00036355778732524247</v>
      </c>
      <c r="H3" s="79">
        <f>(E3-C3)/C3</f>
        <v>0.3687031082529475</v>
      </c>
      <c r="I3" s="43">
        <f>E3-C3</f>
        <v>344</v>
      </c>
      <c r="J3" s="80">
        <f>I3/$I$83</f>
        <v>0.0011942288197964257</v>
      </c>
      <c r="K3" s="64">
        <f>E3-D3</f>
        <v>126</v>
      </c>
      <c r="L3" s="13"/>
      <c r="M3" s="40"/>
      <c r="N3" s="114"/>
      <c r="O3" s="6"/>
      <c r="P3" s="3"/>
      <c r="Q3" s="7"/>
      <c r="T3" s="39"/>
      <c r="U3" s="40"/>
      <c r="V3" s="40"/>
      <c r="W3" s="114"/>
      <c r="AD3" s="40"/>
      <c r="AE3" s="37"/>
      <c r="AK3" s="3"/>
      <c r="AL3" s="7"/>
    </row>
    <row r="4" spans="1:38" ht="15">
      <c r="A4" s="101">
        <v>75</v>
      </c>
      <c r="B4" s="102" t="s">
        <v>167</v>
      </c>
      <c r="C4" s="64">
        <v>1173</v>
      </c>
      <c r="D4" s="64">
        <v>1468</v>
      </c>
      <c r="E4" s="115">
        <v>1537</v>
      </c>
      <c r="F4" s="116">
        <f>E4/4a_İl!E76</f>
        <v>0.020481317626992165</v>
      </c>
      <c r="G4" s="79">
        <f>E4/$E$83</f>
        <v>0.0004375789499756442</v>
      </c>
      <c r="H4" s="79">
        <f>(E4-C4)/C4</f>
        <v>0.3103154305200341</v>
      </c>
      <c r="I4" s="43">
        <f>E4-C4</f>
        <v>364</v>
      </c>
      <c r="J4" s="80">
        <f>I4/$I$83</f>
        <v>0.0012636607279241248</v>
      </c>
      <c r="K4" s="64">
        <f>E4-D4</f>
        <v>69</v>
      </c>
      <c r="L4" s="13"/>
      <c r="M4" s="40"/>
      <c r="N4" s="114"/>
      <c r="O4" s="6"/>
      <c r="P4" s="3"/>
      <c r="Q4" s="7"/>
      <c r="T4" s="21"/>
      <c r="U4" s="40"/>
      <c r="V4" s="40"/>
      <c r="W4" s="114"/>
      <c r="AD4" s="40"/>
      <c r="AE4" s="37"/>
      <c r="AK4" s="3"/>
      <c r="AL4" s="7"/>
    </row>
    <row r="5" spans="1:38" ht="15">
      <c r="A5" s="101">
        <v>12</v>
      </c>
      <c r="B5" s="102" t="s">
        <v>104</v>
      </c>
      <c r="C5" s="64">
        <v>2869</v>
      </c>
      <c r="D5" s="64">
        <v>3703</v>
      </c>
      <c r="E5" s="115">
        <v>3714</v>
      </c>
      <c r="F5" s="116">
        <f>E5/4a_İl!E13</f>
        <v>0.06787404740583709</v>
      </c>
      <c r="G5" s="79">
        <f>E5/$E$83</f>
        <v>0.0010573638387830465</v>
      </c>
      <c r="H5" s="79">
        <f>(E5-C5)/C5</f>
        <v>0.29452771000348554</v>
      </c>
      <c r="I5" s="43">
        <f>E5-C5</f>
        <v>845</v>
      </c>
      <c r="J5" s="80">
        <f>I5/$I$83</f>
        <v>0.0029334981183952898</v>
      </c>
      <c r="K5" s="64">
        <f>E5-D5</f>
        <v>11</v>
      </c>
      <c r="L5" s="13"/>
      <c r="M5" s="40"/>
      <c r="N5" s="114"/>
      <c r="O5" s="6"/>
      <c r="P5" s="3"/>
      <c r="Q5" s="7"/>
      <c r="T5" s="39"/>
      <c r="U5" s="40"/>
      <c r="V5" s="40"/>
      <c r="W5" s="114"/>
      <c r="AD5" s="40"/>
      <c r="AE5" s="37"/>
      <c r="AK5" s="3"/>
      <c r="AL5" s="7"/>
    </row>
    <row r="6" spans="1:38" ht="15">
      <c r="A6" s="101">
        <v>13</v>
      </c>
      <c r="B6" s="102" t="s">
        <v>105</v>
      </c>
      <c r="C6" s="64">
        <v>2162</v>
      </c>
      <c r="D6" s="64">
        <v>2716</v>
      </c>
      <c r="E6" s="115">
        <v>2647</v>
      </c>
      <c r="F6" s="116">
        <f>E6/4a_İl!E14</f>
        <v>0.019169629860301414</v>
      </c>
      <c r="G6" s="79">
        <f>E6/$E$83</f>
        <v>0.0007535923751369747</v>
      </c>
      <c r="H6" s="79">
        <f>(E6-C6)/C6</f>
        <v>0.22432932469935246</v>
      </c>
      <c r="I6" s="43">
        <f>E6-C6</f>
        <v>485</v>
      </c>
      <c r="J6" s="80">
        <f>I6/$I$83</f>
        <v>0.0016837237720967047</v>
      </c>
      <c r="K6" s="64">
        <f>E6-D6</f>
        <v>-69</v>
      </c>
      <c r="L6" s="13"/>
      <c r="M6" s="40"/>
      <c r="N6" s="114"/>
      <c r="O6" s="6"/>
      <c r="P6" s="3"/>
      <c r="Q6" s="7"/>
      <c r="T6" s="21"/>
      <c r="U6" s="40"/>
      <c r="V6" s="40"/>
      <c r="W6" s="114"/>
      <c r="AD6" s="40"/>
      <c r="AE6" s="37"/>
      <c r="AK6" s="3"/>
      <c r="AL6" s="7"/>
    </row>
    <row r="7" spans="1:38" ht="15">
      <c r="A7" s="101">
        <v>30</v>
      </c>
      <c r="B7" s="102" t="s">
        <v>122</v>
      </c>
      <c r="C7" s="64">
        <v>1702</v>
      </c>
      <c r="D7" s="64">
        <v>1765</v>
      </c>
      <c r="E7" s="115">
        <v>2063</v>
      </c>
      <c r="F7" s="116">
        <f>E7/4a_İl!E31</f>
        <v>0.0346396668681577</v>
      </c>
      <c r="G7" s="79">
        <f>E7/$E$83</f>
        <v>0.0005873294559529955</v>
      </c>
      <c r="H7" s="79">
        <f>(E7-C7)/C7</f>
        <v>0.21210340775558167</v>
      </c>
      <c r="I7" s="43">
        <f>E7-C7</f>
        <v>361</v>
      </c>
      <c r="J7" s="80">
        <f>I7/$I$83</f>
        <v>0.00125324594170497</v>
      </c>
      <c r="K7" s="64">
        <f>E7-D7</f>
        <v>298</v>
      </c>
      <c r="L7" s="13"/>
      <c r="M7" s="40"/>
      <c r="N7" s="114"/>
      <c r="O7" s="6"/>
      <c r="P7" s="2"/>
      <c r="Q7" s="7"/>
      <c r="T7" s="39"/>
      <c r="U7" s="40"/>
      <c r="V7" s="40"/>
      <c r="W7" s="114"/>
      <c r="AD7" s="40"/>
      <c r="AE7" s="37"/>
      <c r="AK7" s="3"/>
      <c r="AL7" s="7"/>
    </row>
    <row r="8" spans="1:38" ht="15">
      <c r="A8" s="101">
        <v>71</v>
      </c>
      <c r="B8" s="102" t="s">
        <v>163</v>
      </c>
      <c r="C8" s="64">
        <v>4780</v>
      </c>
      <c r="D8" s="64">
        <v>5752</v>
      </c>
      <c r="E8" s="115">
        <v>5711</v>
      </c>
      <c r="F8" s="116">
        <f>E8/4a_İl!E72</f>
        <v>0.21942598071233718</v>
      </c>
      <c r="G8" s="79">
        <f>E8/$E$83</f>
        <v>0.001625903307294017</v>
      </c>
      <c r="H8" s="79">
        <f>(E8-C8)/C8</f>
        <v>0.19476987447698746</v>
      </c>
      <c r="I8" s="43">
        <f>E8-C8</f>
        <v>931</v>
      </c>
      <c r="J8" s="80">
        <f>I8/$I$83</f>
        <v>0.003232055323344396</v>
      </c>
      <c r="K8" s="64">
        <f>E8-D8</f>
        <v>-41</v>
      </c>
      <c r="L8" s="13"/>
      <c r="M8" s="40"/>
      <c r="N8" s="114"/>
      <c r="O8" s="6"/>
      <c r="P8" s="2"/>
      <c r="Q8" s="7"/>
      <c r="T8" s="21"/>
      <c r="U8" s="40"/>
      <c r="V8" s="40"/>
      <c r="W8" s="114"/>
      <c r="AD8" s="40"/>
      <c r="AE8" s="37"/>
      <c r="AK8" s="3"/>
      <c r="AL8" s="7"/>
    </row>
    <row r="9" spans="1:38" ht="15">
      <c r="A9" s="101">
        <v>21</v>
      </c>
      <c r="B9" s="102" t="s">
        <v>113</v>
      </c>
      <c r="C9" s="64">
        <v>17288</v>
      </c>
      <c r="D9" s="64">
        <v>20263</v>
      </c>
      <c r="E9" s="115">
        <v>20538</v>
      </c>
      <c r="F9" s="116">
        <f>E9/4a_İl!E22</f>
        <v>0.28201079270050944</v>
      </c>
      <c r="G9" s="79">
        <f>E9/$E$83</f>
        <v>0.005847102455822889</v>
      </c>
      <c r="H9" s="79">
        <f>(E9-C9)/C9</f>
        <v>0.18799167052290605</v>
      </c>
      <c r="I9" s="43">
        <f>E9-C9</f>
        <v>3250</v>
      </c>
      <c r="J9" s="80">
        <f>I9/$I$83</f>
        <v>0.011282685070751114</v>
      </c>
      <c r="K9" s="64">
        <f>E9-D9</f>
        <v>275</v>
      </c>
      <c r="L9" s="13"/>
      <c r="M9" s="40"/>
      <c r="N9" s="114"/>
      <c r="O9" s="6"/>
      <c r="P9" s="3"/>
      <c r="Q9" s="7"/>
      <c r="T9" s="21"/>
      <c r="U9" s="40"/>
      <c r="V9" s="40"/>
      <c r="W9" s="114"/>
      <c r="AD9" s="40"/>
      <c r="AE9" s="37"/>
      <c r="AK9" s="2"/>
      <c r="AL9" s="7"/>
    </row>
    <row r="10" spans="1:38" ht="15">
      <c r="A10" s="101">
        <v>79</v>
      </c>
      <c r="B10" s="102" t="s">
        <v>171</v>
      </c>
      <c r="C10" s="64">
        <v>1814</v>
      </c>
      <c r="D10" s="64">
        <v>2058</v>
      </c>
      <c r="E10" s="115">
        <v>2126</v>
      </c>
      <c r="F10" s="116">
        <f>E10/4a_İl!E80</f>
        <v>0.09838493220417419</v>
      </c>
      <c r="G10" s="79">
        <f>E10/$E$83</f>
        <v>0.0006052653530567466</v>
      </c>
      <c r="H10" s="79">
        <f>(E10-C10)/C10</f>
        <v>0.17199558985667035</v>
      </c>
      <c r="I10" s="43">
        <f>E10-C10</f>
        <v>312</v>
      </c>
      <c r="J10" s="80">
        <f>I10/$I$83</f>
        <v>0.0010831377667921069</v>
      </c>
      <c r="K10" s="64">
        <f>E10-D10</f>
        <v>68</v>
      </c>
      <c r="L10" s="13"/>
      <c r="M10" s="40"/>
      <c r="N10" s="114"/>
      <c r="O10" s="6"/>
      <c r="P10" s="3"/>
      <c r="Q10" s="7"/>
      <c r="T10" s="39"/>
      <c r="U10" s="40"/>
      <c r="V10" s="40"/>
      <c r="W10" s="114"/>
      <c r="AD10" s="40"/>
      <c r="AE10" s="37"/>
      <c r="AK10" s="3"/>
      <c r="AL10" s="7"/>
    </row>
    <row r="11" spans="1:38" ht="15">
      <c r="A11" s="101">
        <v>5</v>
      </c>
      <c r="B11" s="102" t="s">
        <v>97</v>
      </c>
      <c r="C11" s="64">
        <v>7476</v>
      </c>
      <c r="D11" s="64">
        <v>8469</v>
      </c>
      <c r="E11" s="115">
        <v>8680</v>
      </c>
      <c r="F11" s="116">
        <f>E11/4a_İl!E6</f>
        <v>1.2945563012677106</v>
      </c>
      <c r="G11" s="79">
        <f>E11/$E$83</f>
        <v>0.00247116804540572</v>
      </c>
      <c r="H11" s="79">
        <f>(E11-C11)/C11</f>
        <v>0.16104868913857678</v>
      </c>
      <c r="I11" s="43">
        <f>E11-C11</f>
        <v>1204</v>
      </c>
      <c r="J11" s="80">
        <f>I11/$I$83</f>
        <v>0.00417980086928749</v>
      </c>
      <c r="K11" s="64">
        <f>E11-D11</f>
        <v>211</v>
      </c>
      <c r="L11" s="13"/>
      <c r="M11" s="40"/>
      <c r="N11" s="114"/>
      <c r="O11" s="6"/>
      <c r="P11" s="3"/>
      <c r="Q11" s="7"/>
      <c r="T11" s="39"/>
      <c r="U11" s="40"/>
      <c r="V11" s="40"/>
      <c r="W11" s="114"/>
      <c r="AD11" s="40"/>
      <c r="AE11" s="37"/>
      <c r="AK11" s="3"/>
      <c r="AL11" s="7"/>
    </row>
    <row r="12" spans="1:38" ht="15">
      <c r="A12" s="101">
        <v>60</v>
      </c>
      <c r="B12" s="102" t="s">
        <v>152</v>
      </c>
      <c r="C12" s="64">
        <v>9931</v>
      </c>
      <c r="D12" s="64">
        <v>11413</v>
      </c>
      <c r="E12" s="115">
        <v>11514</v>
      </c>
      <c r="F12" s="116">
        <f>E12/4a_İl!E61</f>
        <v>0.22148270688262225</v>
      </c>
      <c r="G12" s="79">
        <f>E12/$E$83</f>
        <v>0.003277998718295099</v>
      </c>
      <c r="H12" s="79">
        <f>(E12-C12)/C12</f>
        <v>0.1593998590272883</v>
      </c>
      <c r="I12" s="43">
        <f>E12-C12</f>
        <v>1583</v>
      </c>
      <c r="J12" s="80">
        <f>I12/$I$83</f>
        <v>0.005495535528307389</v>
      </c>
      <c r="K12" s="64">
        <f>E12-D12</f>
        <v>101</v>
      </c>
      <c r="L12" s="13"/>
      <c r="M12" s="40"/>
      <c r="N12" s="114"/>
      <c r="O12" s="6"/>
      <c r="P12" s="3"/>
      <c r="Q12" s="7"/>
      <c r="T12" s="21"/>
      <c r="U12" s="40"/>
      <c r="V12" s="40"/>
      <c r="W12" s="114"/>
      <c r="AD12" s="40"/>
      <c r="AE12" s="37"/>
      <c r="AK12" s="3"/>
      <c r="AL12" s="7"/>
    </row>
    <row r="13" spans="1:38" ht="15">
      <c r="A13" s="101">
        <v>47</v>
      </c>
      <c r="B13" s="102" t="s">
        <v>139</v>
      </c>
      <c r="C13" s="64">
        <v>5628</v>
      </c>
      <c r="D13" s="64">
        <v>6565</v>
      </c>
      <c r="E13" s="115">
        <v>6524</v>
      </c>
      <c r="F13" s="116">
        <f>E13/4a_İl!E48</f>
        <v>0.007932647879925684</v>
      </c>
      <c r="G13" s="79">
        <f>E13/$E$83</f>
        <v>0.0018573617889662347</v>
      </c>
      <c r="H13" s="79">
        <f>(E13-C13)/C13</f>
        <v>0.15920398009950248</v>
      </c>
      <c r="I13" s="43">
        <f>E13-C13</f>
        <v>896</v>
      </c>
      <c r="J13" s="80">
        <f>I13/$I$83</f>
        <v>0.003110549484120923</v>
      </c>
      <c r="K13" s="64">
        <f>E13-D13</f>
        <v>-41</v>
      </c>
      <c r="L13" s="13"/>
      <c r="M13" s="40"/>
      <c r="N13" s="114"/>
      <c r="O13" s="6"/>
      <c r="P13" s="3"/>
      <c r="Q13" s="7"/>
      <c r="T13" s="21"/>
      <c r="U13" s="40"/>
      <c r="V13" s="40"/>
      <c r="W13" s="114"/>
      <c r="AD13" s="40"/>
      <c r="AE13" s="37"/>
      <c r="AK13" s="3"/>
      <c r="AL13" s="7"/>
    </row>
    <row r="14" spans="1:38" ht="15">
      <c r="A14" s="101">
        <v>78</v>
      </c>
      <c r="B14" s="102" t="s">
        <v>170</v>
      </c>
      <c r="C14" s="64">
        <v>7403</v>
      </c>
      <c r="D14" s="64">
        <v>7792</v>
      </c>
      <c r="E14" s="115">
        <v>8570</v>
      </c>
      <c r="F14" s="116">
        <f>E14/4a_İl!E79</f>
        <v>0.4657861840317409</v>
      </c>
      <c r="G14" s="79">
        <f>E14/$E$83</f>
        <v>0.0024398513996690117</v>
      </c>
      <c r="H14" s="79">
        <f>(E14-C14)/C14</f>
        <v>0.15763879508307443</v>
      </c>
      <c r="I14" s="43">
        <f>E14-C14</f>
        <v>1167</v>
      </c>
      <c r="J14" s="80">
        <f>I14/$I$83</f>
        <v>0.0040513518392512465</v>
      </c>
      <c r="K14" s="64">
        <f>E14-D14</f>
        <v>778</v>
      </c>
      <c r="L14" s="13"/>
      <c r="M14" s="40"/>
      <c r="N14" s="114"/>
      <c r="O14" s="6"/>
      <c r="P14" s="3"/>
      <c r="Q14" s="7"/>
      <c r="T14" s="21"/>
      <c r="U14" s="40"/>
      <c r="V14" s="40"/>
      <c r="W14" s="114"/>
      <c r="AD14" s="40"/>
      <c r="AE14" s="37"/>
      <c r="AK14" s="3"/>
      <c r="AL14" s="7"/>
    </row>
    <row r="15" spans="1:38" ht="15">
      <c r="A15" s="101">
        <v>49</v>
      </c>
      <c r="B15" s="102" t="s">
        <v>141</v>
      </c>
      <c r="C15" s="64">
        <v>2450</v>
      </c>
      <c r="D15" s="64">
        <v>2744</v>
      </c>
      <c r="E15" s="115">
        <v>2830</v>
      </c>
      <c r="F15" s="116">
        <f>E15/4a_İl!E50</f>
        <v>0.12310770836958414</v>
      </c>
      <c r="G15" s="79">
        <f>E15/$E$83</f>
        <v>0.0008056918857716806</v>
      </c>
      <c r="H15" s="79">
        <f>(E15-C15)/C15</f>
        <v>0.15510204081632653</v>
      </c>
      <c r="I15" s="43">
        <f>E15-C15</f>
        <v>380</v>
      </c>
      <c r="J15" s="80">
        <f>I15/$I$83</f>
        <v>0.0013192062544262841</v>
      </c>
      <c r="K15" s="64">
        <f>E15-D15</f>
        <v>86</v>
      </c>
      <c r="L15" s="13"/>
      <c r="M15" s="40"/>
      <c r="N15" s="114"/>
      <c r="O15" s="6"/>
      <c r="P15" s="2"/>
      <c r="Q15" s="7"/>
      <c r="T15" s="21"/>
      <c r="U15" s="40"/>
      <c r="V15" s="40"/>
      <c r="W15" s="114"/>
      <c r="AD15" s="40"/>
      <c r="AE15" s="37"/>
      <c r="AK15" s="3"/>
      <c r="AL15" s="7"/>
    </row>
    <row r="16" spans="1:38" ht="15">
      <c r="A16" s="101">
        <v>68</v>
      </c>
      <c r="B16" s="102" t="s">
        <v>160</v>
      </c>
      <c r="C16" s="64">
        <v>6216</v>
      </c>
      <c r="D16" s="64">
        <v>7053</v>
      </c>
      <c r="E16" s="115">
        <v>7161</v>
      </c>
      <c r="F16" s="116">
        <f>E16/4a_İl!E69</f>
        <v>0.16903901989944056</v>
      </c>
      <c r="G16" s="79">
        <f>E16/$E$83</f>
        <v>0.002038713637459719</v>
      </c>
      <c r="H16" s="79">
        <f>(E16-C16)/C16</f>
        <v>0.15202702702702703</v>
      </c>
      <c r="I16" s="43">
        <f>E16-C16</f>
        <v>945</v>
      </c>
      <c r="J16" s="80">
        <f>I16/$I$83</f>
        <v>0.0032806576590337856</v>
      </c>
      <c r="K16" s="64">
        <f>E16-D16</f>
        <v>108</v>
      </c>
      <c r="L16" s="13"/>
      <c r="M16" s="40"/>
      <c r="N16" s="114"/>
      <c r="O16" s="6"/>
      <c r="P16" s="3"/>
      <c r="Q16" s="7"/>
      <c r="T16" s="22"/>
      <c r="U16" s="40"/>
      <c r="V16" s="40"/>
      <c r="W16" s="114"/>
      <c r="AD16" s="40"/>
      <c r="AE16" s="37"/>
      <c r="AK16" s="3"/>
      <c r="AL16" s="7"/>
    </row>
    <row r="17" spans="1:38" ht="15">
      <c r="A17" s="101">
        <v>25</v>
      </c>
      <c r="B17" s="102" t="s">
        <v>117</v>
      </c>
      <c r="C17" s="64">
        <v>10492</v>
      </c>
      <c r="D17" s="64">
        <v>12127</v>
      </c>
      <c r="E17" s="115">
        <v>12040</v>
      </c>
      <c r="F17" s="116">
        <f>E17/4a_İl!E26</f>
        <v>0.3366513812772621</v>
      </c>
      <c r="G17" s="79">
        <f>E17/$E$83</f>
        <v>0.0034277492242724503</v>
      </c>
      <c r="H17" s="79">
        <f>(E17-C17)/C17</f>
        <v>0.14754098360655737</v>
      </c>
      <c r="I17" s="43">
        <f>E17-C17</f>
        <v>1548</v>
      </c>
      <c r="J17" s="80">
        <f>I17/$I$83</f>
        <v>0.005374029689083916</v>
      </c>
      <c r="K17" s="64">
        <f>E17-D17</f>
        <v>-87</v>
      </c>
      <c r="L17" s="13"/>
      <c r="AK17" s="6"/>
      <c r="AL17" s="6"/>
    </row>
    <row r="18" spans="1:29" ht="15">
      <c r="A18" s="101">
        <v>50</v>
      </c>
      <c r="B18" s="102" t="s">
        <v>142</v>
      </c>
      <c r="C18" s="64">
        <v>6867</v>
      </c>
      <c r="D18" s="64">
        <v>7919</v>
      </c>
      <c r="E18" s="115">
        <v>7876</v>
      </c>
      <c r="F18" s="116">
        <f>E18/4a_İl!E51</f>
        <v>0.1437908496732026</v>
      </c>
      <c r="G18" s="79">
        <f>E18/$E$83</f>
        <v>0.002242271834748324</v>
      </c>
      <c r="H18" s="79">
        <f>(E18-C18)/C18</f>
        <v>0.14693461482452308</v>
      </c>
      <c r="I18" s="43">
        <f>E18-C18</f>
        <v>1009</v>
      </c>
      <c r="J18" s="80">
        <f>I18/$I$83</f>
        <v>0.003502839765042423</v>
      </c>
      <c r="K18" s="64">
        <f>E18-D18</f>
        <v>-43</v>
      </c>
      <c r="L18" s="13"/>
      <c r="M18" s="3"/>
      <c r="N18" s="7"/>
      <c r="U18" s="3"/>
      <c r="V18" s="37"/>
      <c r="AC18" s="40"/>
    </row>
    <row r="19" spans="1:29" ht="15">
      <c r="A19" s="101">
        <v>58</v>
      </c>
      <c r="B19" s="102" t="s">
        <v>150</v>
      </c>
      <c r="C19" s="64">
        <v>10527</v>
      </c>
      <c r="D19" s="64">
        <v>12014</v>
      </c>
      <c r="E19" s="115">
        <v>12063</v>
      </c>
      <c r="F19" s="116">
        <f>E19/4a_İl!E59</f>
        <v>0.31234302581497114</v>
      </c>
      <c r="G19" s="79">
        <f>E19/$E$83</f>
        <v>0.0034342972501992166</v>
      </c>
      <c r="H19" s="79">
        <f>(E19-C19)/C19</f>
        <v>0.14591051581647194</v>
      </c>
      <c r="I19" s="43">
        <f>E19-C19</f>
        <v>1536</v>
      </c>
      <c r="J19" s="80">
        <f>I19/$I$83</f>
        <v>0.005332370544207296</v>
      </c>
      <c r="K19" s="64">
        <f>E19-D19</f>
        <v>49</v>
      </c>
      <c r="L19" s="13"/>
      <c r="M19" s="3"/>
      <c r="N19" s="7"/>
      <c r="U19" s="2"/>
      <c r="V19" s="37"/>
      <c r="AC19" s="40"/>
    </row>
    <row r="20" spans="1:29" ht="15">
      <c r="A20" s="101">
        <v>40</v>
      </c>
      <c r="B20" s="102" t="s">
        <v>132</v>
      </c>
      <c r="C20" s="64">
        <v>3924</v>
      </c>
      <c r="D20" s="64">
        <v>4482</v>
      </c>
      <c r="E20" s="115">
        <v>4482</v>
      </c>
      <c r="F20" s="116">
        <f>E20/4a_İl!E41</f>
        <v>0.015736585982430638</v>
      </c>
      <c r="G20" s="79">
        <f>E20/$E$83</f>
        <v>0.0012760109653811563</v>
      </c>
      <c r="H20" s="79">
        <f>(E20-C20)/C20</f>
        <v>0.14220183486238533</v>
      </c>
      <c r="I20" s="43">
        <f>E20-C20</f>
        <v>558</v>
      </c>
      <c r="J20" s="80">
        <f>I20/$I$83</f>
        <v>0.0019371502367628067</v>
      </c>
      <c r="K20" s="64">
        <f>E20-D20</f>
        <v>0</v>
      </c>
      <c r="L20" s="13"/>
      <c r="M20" s="3"/>
      <c r="N20" s="7"/>
      <c r="U20" s="2"/>
      <c r="V20" s="37"/>
      <c r="AC20" s="40"/>
    </row>
    <row r="21" spans="1:29" ht="15">
      <c r="A21" s="101">
        <v>55</v>
      </c>
      <c r="B21" s="102" t="s">
        <v>147</v>
      </c>
      <c r="C21" s="64">
        <v>37465</v>
      </c>
      <c r="D21" s="64">
        <v>41778</v>
      </c>
      <c r="E21" s="115">
        <v>42742</v>
      </c>
      <c r="F21" s="116">
        <f>E21/4a_İl!E56</f>
        <v>0.6688470205307961</v>
      </c>
      <c r="G21" s="79">
        <f>E21/$E$83</f>
        <v>0.012168509746167198</v>
      </c>
      <c r="H21" s="79">
        <f>(E21-C21)/C21</f>
        <v>0.14085146136393967</v>
      </c>
      <c r="I21" s="43">
        <f>E21-C21</f>
        <v>5277</v>
      </c>
      <c r="J21" s="80">
        <f>I21/$I$83</f>
        <v>0.018319608959493423</v>
      </c>
      <c r="K21" s="64">
        <f>E21-D21</f>
        <v>964</v>
      </c>
      <c r="L21" s="13"/>
      <c r="M21" s="3"/>
      <c r="N21" s="7"/>
      <c r="U21" s="2"/>
      <c r="V21" s="37"/>
      <c r="AC21" s="40"/>
    </row>
    <row r="22" spans="1:29" ht="15">
      <c r="A22" s="101">
        <v>36</v>
      </c>
      <c r="B22" s="102" t="s">
        <v>128</v>
      </c>
      <c r="C22" s="64">
        <v>3415</v>
      </c>
      <c r="D22" s="64">
        <v>3780</v>
      </c>
      <c r="E22" s="115">
        <v>3889</v>
      </c>
      <c r="F22" s="116">
        <f>E22/4a_İl!E37</f>
        <v>0.014355109001380512</v>
      </c>
      <c r="G22" s="79">
        <f>E22/$E$83</f>
        <v>0.0011071857751823555</v>
      </c>
      <c r="H22" s="79">
        <f>(E22-C22)/C22</f>
        <v>0.13879941434846266</v>
      </c>
      <c r="I22" s="43">
        <f>E22-C22</f>
        <v>474</v>
      </c>
      <c r="J22" s="80">
        <f>I22/$I$83</f>
        <v>0.0016455362226264702</v>
      </c>
      <c r="K22" s="64">
        <f>E22-D22</f>
        <v>109</v>
      </c>
      <c r="L22" s="13"/>
      <c r="M22" s="3"/>
      <c r="N22" s="7"/>
      <c r="U22" s="3"/>
      <c r="V22" s="37"/>
      <c r="AC22" s="40"/>
    </row>
    <row r="23" spans="1:29" ht="15">
      <c r="A23" s="101">
        <v>15</v>
      </c>
      <c r="B23" s="102" t="s">
        <v>107</v>
      </c>
      <c r="C23" s="64">
        <v>7377</v>
      </c>
      <c r="D23" s="64">
        <v>7889</v>
      </c>
      <c r="E23" s="115">
        <v>8392</v>
      </c>
      <c r="F23" s="116">
        <f>E23/4a_İl!E16</f>
        <v>0.4688268156424581</v>
      </c>
      <c r="G23" s="79">
        <f>E23/$E$83</f>
        <v>0.0023891753729314287</v>
      </c>
      <c r="H23" s="79">
        <f>(E23-C23)/C23</f>
        <v>0.13758980615426325</v>
      </c>
      <c r="I23" s="43">
        <f>E23-C23</f>
        <v>1015</v>
      </c>
      <c r="J23" s="80">
        <f>I23/$I$83</f>
        <v>0.0035236693374807327</v>
      </c>
      <c r="K23" s="64">
        <f>E23-D23</f>
        <v>503</v>
      </c>
      <c r="L23" s="13"/>
      <c r="M23" s="3"/>
      <c r="N23" s="7"/>
      <c r="U23" s="2"/>
      <c r="V23" s="37"/>
      <c r="AC23" s="40"/>
    </row>
    <row r="24" spans="1:29" ht="15">
      <c r="A24" s="101">
        <v>6</v>
      </c>
      <c r="B24" s="102" t="s">
        <v>98</v>
      </c>
      <c r="C24" s="64">
        <v>287031</v>
      </c>
      <c r="D24" s="64">
        <v>323228</v>
      </c>
      <c r="E24" s="115">
        <v>325539</v>
      </c>
      <c r="F24" s="116">
        <f>E24/4a_İl!E7</f>
        <v>8.349937158540026</v>
      </c>
      <c r="G24" s="79">
        <f>E24/$E$83</f>
        <v>0.09267990487711206</v>
      </c>
      <c r="H24" s="79">
        <f>(E24-C24)/C24</f>
        <v>0.13415972490776257</v>
      </c>
      <c r="I24" s="43">
        <f>E24-C24</f>
        <v>38508</v>
      </c>
      <c r="J24" s="80">
        <f>I24/$I$83</f>
        <v>0.13368419590907196</v>
      </c>
      <c r="K24" s="64">
        <f>E24-D24</f>
        <v>2311</v>
      </c>
      <c r="L24" s="13"/>
      <c r="M24" s="3"/>
      <c r="N24" s="7"/>
      <c r="U24" s="3"/>
      <c r="V24" s="37"/>
      <c r="AC24" s="40"/>
    </row>
    <row r="25" spans="1:29" ht="15">
      <c r="A25" s="101">
        <v>67</v>
      </c>
      <c r="B25" s="102" t="s">
        <v>159</v>
      </c>
      <c r="C25" s="64">
        <v>15471</v>
      </c>
      <c r="D25" s="64">
        <v>17146</v>
      </c>
      <c r="E25" s="115">
        <v>17539</v>
      </c>
      <c r="F25" s="116">
        <f>E25/4a_İl!E68</f>
        <v>0.09723846959877142</v>
      </c>
      <c r="G25" s="79">
        <f>E25/$E$83</f>
        <v>0.004993296814328447</v>
      </c>
      <c r="H25" s="79">
        <f>(E25-C25)/C25</f>
        <v>0.133669446060371</v>
      </c>
      <c r="I25" s="43">
        <f>E25-C25</f>
        <v>2068</v>
      </c>
      <c r="J25" s="80">
        <f>I25/$I$83</f>
        <v>0.007179259300404093</v>
      </c>
      <c r="K25" s="64">
        <f>E25-D25</f>
        <v>393</v>
      </c>
      <c r="L25" s="13"/>
      <c r="M25" s="3"/>
      <c r="N25" s="37"/>
      <c r="P25" s="3"/>
      <c r="Q25" s="11"/>
      <c r="U25" s="2"/>
      <c r="V25" s="37"/>
      <c r="AC25" s="40"/>
    </row>
    <row r="26" spans="1:29" ht="15">
      <c r="A26" s="101">
        <v>48</v>
      </c>
      <c r="B26" s="102" t="s">
        <v>140</v>
      </c>
      <c r="C26" s="64">
        <v>36057</v>
      </c>
      <c r="D26" s="64">
        <v>39789</v>
      </c>
      <c r="E26" s="115">
        <v>40706</v>
      </c>
      <c r="F26" s="116">
        <f>E26/4a_İl!E49</f>
        <v>0.1981048973851088</v>
      </c>
      <c r="G26" s="79">
        <f>E26/$E$83</f>
        <v>0.011588867103258668</v>
      </c>
      <c r="H26" s="79">
        <f>(E26-C26)/C26</f>
        <v>0.12893474221371717</v>
      </c>
      <c r="I26" s="43">
        <f>E26-C26</f>
        <v>4649</v>
      </c>
      <c r="J26" s="80">
        <f>I26/$I$83</f>
        <v>0.01613944704428367</v>
      </c>
      <c r="K26" s="64">
        <f>E26-D26</f>
        <v>917</v>
      </c>
      <c r="L26" s="13"/>
      <c r="M26" s="3"/>
      <c r="N26" s="37"/>
      <c r="P26" s="3"/>
      <c r="Q26" s="11"/>
      <c r="U26" s="2"/>
      <c r="V26" s="37"/>
      <c r="AC26" s="40"/>
    </row>
    <row r="27" spans="1:29" ht="15">
      <c r="A27" s="101">
        <v>23</v>
      </c>
      <c r="B27" s="102" t="s">
        <v>115</v>
      </c>
      <c r="C27" s="64">
        <v>8933</v>
      </c>
      <c r="D27" s="64">
        <v>9923</v>
      </c>
      <c r="E27" s="115">
        <v>10049</v>
      </c>
      <c r="F27" s="116">
        <f>E27/4a_İl!E24</f>
        <v>0.08734842887565736</v>
      </c>
      <c r="G27" s="79">
        <f>E27/$E$83</f>
        <v>0.0028609179364380275</v>
      </c>
      <c r="H27" s="79">
        <f>(E27-C27)/C27</f>
        <v>0.12493003470278742</v>
      </c>
      <c r="I27" s="43">
        <f>E27-C27</f>
        <v>1116</v>
      </c>
      <c r="J27" s="80">
        <f>I27/$I$83</f>
        <v>0.0038743004735256135</v>
      </c>
      <c r="K27" s="64">
        <f>E27-D27</f>
        <v>126</v>
      </c>
      <c r="L27" s="13"/>
      <c r="M27" s="3"/>
      <c r="N27" s="37"/>
      <c r="P27" s="3"/>
      <c r="Q27" s="11"/>
      <c r="U27" s="2"/>
      <c r="V27" s="37"/>
      <c r="AC27" s="40"/>
    </row>
    <row r="28" spans="1:29" ht="15">
      <c r="A28" s="101">
        <v>63</v>
      </c>
      <c r="B28" s="102" t="s">
        <v>155</v>
      </c>
      <c r="C28" s="64">
        <v>13651</v>
      </c>
      <c r="D28" s="64">
        <v>15348</v>
      </c>
      <c r="E28" s="115">
        <v>15343</v>
      </c>
      <c r="F28" s="116">
        <f>E28/4a_İl!E64</f>
        <v>0.3427148249905068</v>
      </c>
      <c r="G28" s="79">
        <f>E28/$E$83</f>
        <v>0.004368102686711977</v>
      </c>
      <c r="H28" s="79">
        <f>(E28-C28)/C28</f>
        <v>0.12394696359241081</v>
      </c>
      <c r="I28" s="43">
        <f>E28-C28</f>
        <v>1692</v>
      </c>
      <c r="J28" s="80">
        <f>I28/$I$83</f>
        <v>0.005873939427603349</v>
      </c>
      <c r="K28" s="64">
        <f>E28-D28</f>
        <v>-5</v>
      </c>
      <c r="L28" s="13"/>
      <c r="M28" s="3"/>
      <c r="N28" s="37"/>
      <c r="P28" s="3"/>
      <c r="Q28" s="11"/>
      <c r="U28" s="2"/>
      <c r="V28" s="37"/>
      <c r="AC28" s="40"/>
    </row>
    <row r="29" spans="1:29" ht="15">
      <c r="A29" s="101">
        <v>18</v>
      </c>
      <c r="B29" s="102" t="s">
        <v>110</v>
      </c>
      <c r="C29" s="64">
        <v>4621</v>
      </c>
      <c r="D29" s="64">
        <v>5231</v>
      </c>
      <c r="E29" s="115">
        <v>5188</v>
      </c>
      <c r="F29" s="116">
        <f>E29/4a_İl!E19</f>
        <v>0.02370335173069191</v>
      </c>
      <c r="G29" s="79">
        <f>E29/$E$83</f>
        <v>0.0014770068916549394</v>
      </c>
      <c r="H29" s="79">
        <f>(E29-C29)/C29</f>
        <v>0.12270071413114045</v>
      </c>
      <c r="I29" s="43">
        <f>E29-C29</f>
        <v>567</v>
      </c>
      <c r="J29" s="80">
        <f>I29/$I$83</f>
        <v>0.0019683945954202713</v>
      </c>
      <c r="K29" s="64">
        <f>E29-D29</f>
        <v>-43</v>
      </c>
      <c r="L29" s="13"/>
      <c r="M29" s="3"/>
      <c r="N29" s="37"/>
      <c r="P29" s="3"/>
      <c r="Q29" s="11"/>
      <c r="U29" s="3"/>
      <c r="V29" s="37"/>
      <c r="AC29" s="40"/>
    </row>
    <row r="30" spans="1:29" ht="15">
      <c r="A30" s="101">
        <v>65</v>
      </c>
      <c r="B30" s="102" t="s">
        <v>157</v>
      </c>
      <c r="C30" s="64">
        <v>7554</v>
      </c>
      <c r="D30" s="64">
        <v>8263</v>
      </c>
      <c r="E30" s="115">
        <v>8477</v>
      </c>
      <c r="F30" s="116">
        <f>E30/4a_İl!E66</f>
        <v>0.2583899777486512</v>
      </c>
      <c r="G30" s="79">
        <f>E30/$E$83</f>
        <v>0.0024133745991825216</v>
      </c>
      <c r="H30" s="79">
        <f>(E30-C30)/C30</f>
        <v>0.12218692083664284</v>
      </c>
      <c r="I30" s="43">
        <f>E30-C30</f>
        <v>923</v>
      </c>
      <c r="J30" s="80">
        <f>I30/$I$83</f>
        <v>0.0032042825600933165</v>
      </c>
      <c r="K30" s="64">
        <f>E30-D30</f>
        <v>214</v>
      </c>
      <c r="L30" s="13"/>
      <c r="M30" s="3"/>
      <c r="N30" s="37"/>
      <c r="P30" s="3"/>
      <c r="Q30" s="11"/>
      <c r="U30" s="2"/>
      <c r="V30" s="37"/>
      <c r="AC30" s="40"/>
    </row>
    <row r="31" spans="1:29" ht="15">
      <c r="A31" s="101">
        <v>10</v>
      </c>
      <c r="B31" s="102" t="s">
        <v>102</v>
      </c>
      <c r="C31" s="64">
        <v>34725</v>
      </c>
      <c r="D31" s="64">
        <v>38556</v>
      </c>
      <c r="E31" s="115">
        <v>38892</v>
      </c>
      <c r="F31" s="116">
        <f>E31/4a_İl!E11</f>
        <v>2.9784040434982386</v>
      </c>
      <c r="G31" s="79">
        <f>E31/$E$83</f>
        <v>0.011072427145382403</v>
      </c>
      <c r="H31" s="79">
        <f>(E31-C31)/C31</f>
        <v>0.12</v>
      </c>
      <c r="I31" s="43">
        <f>E31-C31</f>
        <v>4167</v>
      </c>
      <c r="J31" s="80">
        <f>I31/$I$83</f>
        <v>0.014466138058406122</v>
      </c>
      <c r="K31" s="64">
        <f>E31-D31</f>
        <v>336</v>
      </c>
      <c r="L31" s="13"/>
      <c r="M31" s="3"/>
      <c r="N31" s="37"/>
      <c r="P31" s="2"/>
      <c r="Q31" s="11"/>
      <c r="U31" s="3"/>
      <c r="V31" s="37"/>
      <c r="AC31" s="40"/>
    </row>
    <row r="32" spans="1:29" ht="15">
      <c r="A32" s="101">
        <v>14</v>
      </c>
      <c r="B32" s="102" t="s">
        <v>106</v>
      </c>
      <c r="C32" s="64">
        <v>14142</v>
      </c>
      <c r="D32" s="64">
        <v>15669</v>
      </c>
      <c r="E32" s="115">
        <v>15834</v>
      </c>
      <c r="F32" s="116">
        <f>E32/4a_İl!E15</f>
        <v>0.10424374893017499</v>
      </c>
      <c r="G32" s="79">
        <f>E32/$E$83</f>
        <v>0.004507888805409466</v>
      </c>
      <c r="H32" s="79">
        <f>(E32-C32)/C32</f>
        <v>0.11964361476453118</v>
      </c>
      <c r="I32" s="43">
        <f>E32-C32</f>
        <v>1692</v>
      </c>
      <c r="J32" s="80">
        <f>I32/$I$83</f>
        <v>0.005873939427603349</v>
      </c>
      <c r="K32" s="64">
        <f>E32-D32</f>
        <v>165</v>
      </c>
      <c r="L32" s="13"/>
      <c r="M32" s="3"/>
      <c r="N32" s="37"/>
      <c r="P32" s="3"/>
      <c r="Q32" s="11"/>
      <c r="U32" s="2"/>
      <c r="V32" s="37"/>
      <c r="AC32" s="40"/>
    </row>
    <row r="33" spans="1:30" ht="15">
      <c r="A33" s="101">
        <v>42</v>
      </c>
      <c r="B33" s="102" t="s">
        <v>134</v>
      </c>
      <c r="C33" s="64">
        <v>42704</v>
      </c>
      <c r="D33" s="64">
        <v>46289</v>
      </c>
      <c r="E33" s="115">
        <v>47713</v>
      </c>
      <c r="F33" s="116">
        <f>E33/4a_İl!E43</f>
        <v>0.3838906410916581</v>
      </c>
      <c r="G33" s="79">
        <f>E33/$E$83</f>
        <v>0.013583737436686994</v>
      </c>
      <c r="H33" s="79">
        <f>(E33-C33)/C33</f>
        <v>0.11729580367178719</v>
      </c>
      <c r="I33" s="43">
        <f>E33-C33</f>
        <v>5009</v>
      </c>
      <c r="J33" s="80">
        <f>I33/$I$83</f>
        <v>0.017389221390582257</v>
      </c>
      <c r="K33" s="64">
        <f>E33-D33</f>
        <v>1424</v>
      </c>
      <c r="L33" s="13"/>
      <c r="M33" s="3"/>
      <c r="N33" s="37"/>
      <c r="P33" s="3"/>
      <c r="Q33" s="11"/>
      <c r="U33" s="3"/>
      <c r="V33" s="7"/>
      <c r="AC33" s="3"/>
      <c r="AD33" s="7"/>
    </row>
    <row r="34" spans="1:22" ht="15">
      <c r="A34" s="101">
        <v>45</v>
      </c>
      <c r="B34" s="102" t="s">
        <v>137</v>
      </c>
      <c r="C34" s="64">
        <v>49509</v>
      </c>
      <c r="D34" s="64">
        <v>54882</v>
      </c>
      <c r="E34" s="115">
        <v>55188</v>
      </c>
      <c r="F34" s="116">
        <f>E34/4a_İl!E46</f>
        <v>0.48811292719167904</v>
      </c>
      <c r="G34" s="79">
        <f>E34/$E$83</f>
        <v>0.015711845862886046</v>
      </c>
      <c r="H34" s="79">
        <f>(E34-C34)/C34</f>
        <v>0.11470641701508817</v>
      </c>
      <c r="I34" s="43">
        <f>E34-C34</f>
        <v>5679</v>
      </c>
      <c r="J34" s="80">
        <f>I34/$I$83</f>
        <v>0.01971519031286018</v>
      </c>
      <c r="K34" s="64">
        <f>E34-D34</f>
        <v>306</v>
      </c>
      <c r="L34" s="13"/>
      <c r="M34" s="3"/>
      <c r="N34" s="37"/>
      <c r="P34" s="3"/>
      <c r="Q34" s="11"/>
      <c r="U34" s="3"/>
      <c r="V34" s="7"/>
    </row>
    <row r="35" spans="1:21" ht="15">
      <c r="A35" s="101">
        <v>51</v>
      </c>
      <c r="B35" s="102" t="s">
        <v>143</v>
      </c>
      <c r="C35" s="64">
        <v>6186</v>
      </c>
      <c r="D35" s="64">
        <v>6956</v>
      </c>
      <c r="E35" s="115">
        <v>6886</v>
      </c>
      <c r="F35" s="116">
        <f>E35/4a_İl!E52</f>
        <v>0.15584474369129794</v>
      </c>
      <c r="G35" s="79">
        <f>E35/$E$83</f>
        <v>0.001960422023117948</v>
      </c>
      <c r="H35" s="79">
        <f>(E35-C35)/C35</f>
        <v>0.11315874555447786</v>
      </c>
      <c r="I35" s="43">
        <f>E35-C35</f>
        <v>700</v>
      </c>
      <c r="J35" s="80">
        <f>I35/$I$83</f>
        <v>0.0024301167844694707</v>
      </c>
      <c r="K35" s="64">
        <f>E35-D35</f>
        <v>-70</v>
      </c>
      <c r="L35" s="13"/>
      <c r="M35" s="3"/>
      <c r="N35" s="37"/>
      <c r="P35" s="3"/>
      <c r="Q35" s="11"/>
      <c r="U35" s="6"/>
    </row>
    <row r="36" spans="1:17" ht="15">
      <c r="A36" s="101">
        <v>53</v>
      </c>
      <c r="B36" s="102" t="s">
        <v>145</v>
      </c>
      <c r="C36" s="64">
        <v>9210</v>
      </c>
      <c r="D36" s="64">
        <v>10090</v>
      </c>
      <c r="E36" s="115">
        <v>10244</v>
      </c>
      <c r="F36" s="116">
        <f>E36/4a_İl!E54</f>
        <v>0.18467640165855417</v>
      </c>
      <c r="G36" s="79">
        <f>E36/$E$83</f>
        <v>0.002916433808425829</v>
      </c>
      <c r="H36" s="79">
        <f>(E36-C36)/C36</f>
        <v>0.11226927252985885</v>
      </c>
      <c r="I36" s="43">
        <f>E36-C36</f>
        <v>1034</v>
      </c>
      <c r="J36" s="80">
        <f>I36/$I$83</f>
        <v>0.0035896296502020467</v>
      </c>
      <c r="K36" s="64">
        <f>E36-D36</f>
        <v>154</v>
      </c>
      <c r="L36" s="13"/>
      <c r="M36" s="3"/>
      <c r="N36" s="37"/>
      <c r="P36" s="2"/>
      <c r="Q36" s="11"/>
    </row>
    <row r="37" spans="1:17" ht="15">
      <c r="A37" s="101">
        <v>46</v>
      </c>
      <c r="B37" s="102" t="s">
        <v>138</v>
      </c>
      <c r="C37" s="64">
        <v>17788</v>
      </c>
      <c r="D37" s="64">
        <v>19103</v>
      </c>
      <c r="E37" s="115">
        <v>19776</v>
      </c>
      <c r="F37" s="116">
        <f>E37/4a_İl!E47</f>
        <v>0.5054310322795</v>
      </c>
      <c r="G37" s="79">
        <f>E37/$E$83</f>
        <v>0.0056301635099013266</v>
      </c>
      <c r="H37" s="79">
        <f>(E37-C37)/C37</f>
        <v>0.11176073757589386</v>
      </c>
      <c r="I37" s="43">
        <f>E37-C37</f>
        <v>1988</v>
      </c>
      <c r="J37" s="80">
        <f>I37/$I$83</f>
        <v>0.006901531667893297</v>
      </c>
      <c r="K37" s="64">
        <f>E37-D37</f>
        <v>673</v>
      </c>
      <c r="L37" s="13"/>
      <c r="M37" s="3"/>
      <c r="N37" s="37"/>
      <c r="P37" s="2"/>
      <c r="Q37" s="11"/>
    </row>
    <row r="38" spans="1:17" ht="15">
      <c r="A38" s="101">
        <v>32</v>
      </c>
      <c r="B38" s="102" t="s">
        <v>124</v>
      </c>
      <c r="C38" s="64">
        <v>12513</v>
      </c>
      <c r="D38" s="64">
        <v>13750</v>
      </c>
      <c r="E38" s="115">
        <v>13911</v>
      </c>
      <c r="F38" s="116">
        <f>E38/4a_İl!E33</f>
        <v>0.19452407254625034</v>
      </c>
      <c r="G38" s="79">
        <f>E38/$E$83</f>
        <v>0.003960416898575918</v>
      </c>
      <c r="H38" s="79">
        <f>(E38-C38)/C38</f>
        <v>0.11172380724046992</v>
      </c>
      <c r="I38" s="43">
        <f>E38-C38</f>
        <v>1398</v>
      </c>
      <c r="J38" s="80">
        <f>I38/$I$83</f>
        <v>0.0048532903781261716</v>
      </c>
      <c r="K38" s="64">
        <f>E38-D38</f>
        <v>161</v>
      </c>
      <c r="L38" s="13"/>
      <c r="M38" s="3"/>
      <c r="N38" s="37"/>
      <c r="P38" s="3"/>
      <c r="Q38" s="11"/>
    </row>
    <row r="39" spans="1:17" ht="15">
      <c r="A39" s="101">
        <v>54</v>
      </c>
      <c r="B39" s="102" t="s">
        <v>146</v>
      </c>
      <c r="C39" s="64">
        <v>37193</v>
      </c>
      <c r="D39" s="64">
        <v>40870</v>
      </c>
      <c r="E39" s="115">
        <v>41330</v>
      </c>
      <c r="F39" s="116">
        <f>E39/4a_İl!E55</f>
        <v>0.6147736062354971</v>
      </c>
      <c r="G39" s="79">
        <f>E39/$E$83</f>
        <v>0.011766517893619632</v>
      </c>
      <c r="H39" s="79">
        <f>(E39-C39)/C39</f>
        <v>0.11123060791009061</v>
      </c>
      <c r="I39" s="43">
        <f>E39-C39</f>
        <v>4137</v>
      </c>
      <c r="J39" s="80">
        <f>I39/$I$83</f>
        <v>0.014361990196214572</v>
      </c>
      <c r="K39" s="64">
        <f>E39-D39</f>
        <v>460</v>
      </c>
      <c r="L39" s="13"/>
      <c r="M39" s="3"/>
      <c r="N39" s="37"/>
      <c r="P39" s="3"/>
      <c r="Q39" s="11"/>
    </row>
    <row r="40" spans="1:13" ht="15">
      <c r="A40" s="101">
        <v>22</v>
      </c>
      <c r="B40" s="102" t="s">
        <v>114</v>
      </c>
      <c r="C40" s="64">
        <v>17364</v>
      </c>
      <c r="D40" s="64">
        <v>19170</v>
      </c>
      <c r="E40" s="115">
        <v>19284</v>
      </c>
      <c r="F40" s="116">
        <f>E40/4a_İl!E23</f>
        <v>0.017497600023228508</v>
      </c>
      <c r="G40" s="79">
        <f>E40/$E$83</f>
        <v>0.005490092694424413</v>
      </c>
      <c r="H40" s="79">
        <f>(E40-C40)/C40</f>
        <v>0.11057360055286801</v>
      </c>
      <c r="I40" s="43">
        <f>E40-C40</f>
        <v>1920</v>
      </c>
      <c r="J40" s="80">
        <f>I40/$I$83</f>
        <v>0.00666546318025912</v>
      </c>
      <c r="K40" s="64">
        <f>E40-D40</f>
        <v>114</v>
      </c>
      <c r="L40" s="13"/>
      <c r="M40" s="3"/>
    </row>
    <row r="41" spans="1:13" ht="15">
      <c r="A41" s="101">
        <v>41</v>
      </c>
      <c r="B41" s="102" t="s">
        <v>133</v>
      </c>
      <c r="C41" s="64">
        <v>94009</v>
      </c>
      <c r="D41" s="64">
        <v>103677</v>
      </c>
      <c r="E41" s="115">
        <v>104273</v>
      </c>
      <c r="F41" s="116">
        <f>E41/4a_İl!E42</f>
        <v>1.2171898163820374</v>
      </c>
      <c r="G41" s="79">
        <f>E41/$E$83</f>
        <v>0.029686187280943622</v>
      </c>
      <c r="H41" s="79">
        <f>(E41-C41)/C41</f>
        <v>0.10918103585826888</v>
      </c>
      <c r="I41" s="43">
        <f>E41-C41</f>
        <v>10264</v>
      </c>
      <c r="J41" s="80">
        <f>I41/$I$83</f>
        <v>0.03563245525113521</v>
      </c>
      <c r="K41" s="64">
        <f>E41-D41</f>
        <v>596</v>
      </c>
      <c r="L41" s="13"/>
      <c r="M41" s="3"/>
    </row>
    <row r="42" spans="1:13" ht="15">
      <c r="A42" s="101">
        <v>77</v>
      </c>
      <c r="B42" s="102" t="s">
        <v>169</v>
      </c>
      <c r="C42" s="64">
        <v>10135</v>
      </c>
      <c r="D42" s="64">
        <v>11276</v>
      </c>
      <c r="E42" s="115">
        <v>11241</v>
      </c>
      <c r="F42" s="116">
        <f>E42/4a_İl!E78</f>
        <v>0.9665520206362854</v>
      </c>
      <c r="G42" s="79">
        <f>E42/$E$83</f>
        <v>0.003200276497512177</v>
      </c>
      <c r="H42" s="79">
        <f>(E42-C42)/C42</f>
        <v>0.1091267883571781</v>
      </c>
      <c r="I42" s="43">
        <f>E42-C42</f>
        <v>1106</v>
      </c>
      <c r="J42" s="80">
        <f>I42/$I$83</f>
        <v>0.003839584519461764</v>
      </c>
      <c r="K42" s="64">
        <f>E42-D42</f>
        <v>-35</v>
      </c>
      <c r="L42" s="13"/>
      <c r="M42" s="3"/>
    </row>
    <row r="43" spans="1:13" ht="15">
      <c r="A43" s="101">
        <v>66</v>
      </c>
      <c r="B43" s="102" t="s">
        <v>158</v>
      </c>
      <c r="C43" s="64">
        <v>5051</v>
      </c>
      <c r="D43" s="64">
        <v>5333</v>
      </c>
      <c r="E43" s="115">
        <v>5585</v>
      </c>
      <c r="F43" s="116">
        <f>E43/4a_İl!E67</f>
        <v>0.03811844359357617</v>
      </c>
      <c r="G43" s="79">
        <f>E43/$E$83</f>
        <v>0.0015900315130865145</v>
      </c>
      <c r="H43" s="79">
        <f>(E43-C43)/C43</f>
        <v>0.10572163927935062</v>
      </c>
      <c r="I43" s="43">
        <f>E43-C43</f>
        <v>534</v>
      </c>
      <c r="J43" s="80">
        <f>I43/$I$83</f>
        <v>0.0018538319470095678</v>
      </c>
      <c r="K43" s="64">
        <f>E43-D43</f>
        <v>252</v>
      </c>
      <c r="L43" s="13"/>
      <c r="M43" s="3"/>
    </row>
    <row r="44" spans="1:13" ht="15">
      <c r="A44" s="101">
        <v>26</v>
      </c>
      <c r="B44" s="102" t="s">
        <v>118</v>
      </c>
      <c r="C44" s="64">
        <v>41397</v>
      </c>
      <c r="D44" s="64">
        <v>45092</v>
      </c>
      <c r="E44" s="115">
        <v>45717</v>
      </c>
      <c r="F44" s="116">
        <f>E44/4a_İl!E27</f>
        <v>0.8227513227513228</v>
      </c>
      <c r="G44" s="79">
        <f>E44/$E$83</f>
        <v>0.013015482664955448</v>
      </c>
      <c r="H44" s="79">
        <f>(E44-C44)/C44</f>
        <v>0.10435538807159939</v>
      </c>
      <c r="I44" s="43">
        <f>E44-C44</f>
        <v>4320</v>
      </c>
      <c r="J44" s="80">
        <f>I44/$I$83</f>
        <v>0.01499729215558302</v>
      </c>
      <c r="K44" s="64">
        <f>E44-D44</f>
        <v>625</v>
      </c>
      <c r="L44" s="13"/>
      <c r="M44" s="3"/>
    </row>
    <row r="45" spans="1:13" ht="15">
      <c r="A45" s="101">
        <v>38</v>
      </c>
      <c r="B45" s="102" t="s">
        <v>130</v>
      </c>
      <c r="C45" s="64">
        <v>36648</v>
      </c>
      <c r="D45" s="64">
        <v>40284</v>
      </c>
      <c r="E45" s="115">
        <v>40406</v>
      </c>
      <c r="F45" s="116">
        <f>E45/4a_İl!E39</f>
        <v>0.251634760297433</v>
      </c>
      <c r="G45" s="79">
        <f>E45/$E$83</f>
        <v>0.011503458069431281</v>
      </c>
      <c r="H45" s="79">
        <f>(E45-C45)/C45</f>
        <v>0.10254311285745471</v>
      </c>
      <c r="I45" s="43">
        <f>E45-C45</f>
        <v>3758</v>
      </c>
      <c r="J45" s="80">
        <f>I45/$I$83</f>
        <v>0.013046255537194674</v>
      </c>
      <c r="K45" s="64">
        <f>E45-D45</f>
        <v>122</v>
      </c>
      <c r="L45" s="13"/>
      <c r="M45" s="3"/>
    </row>
    <row r="46" spans="1:13" ht="15">
      <c r="A46" s="101">
        <v>27</v>
      </c>
      <c r="B46" s="102" t="s">
        <v>119</v>
      </c>
      <c r="C46" s="64">
        <v>37016</v>
      </c>
      <c r="D46" s="64">
        <v>40361</v>
      </c>
      <c r="E46" s="115">
        <v>40769</v>
      </c>
      <c r="F46" s="116">
        <f>E46/4a_İl!E28</f>
        <v>0.17273170215019595</v>
      </c>
      <c r="G46" s="79">
        <f>E46/$E$83</f>
        <v>0.011606803000362419</v>
      </c>
      <c r="H46" s="79">
        <f>(E46-C46)/C46</f>
        <v>0.10138858871839204</v>
      </c>
      <c r="I46" s="43">
        <f>E46-C46</f>
        <v>3753</v>
      </c>
      <c r="J46" s="80">
        <f>I46/$I$83</f>
        <v>0.013028897560162749</v>
      </c>
      <c r="K46" s="64">
        <f>E46-D46</f>
        <v>408</v>
      </c>
      <c r="L46" s="13"/>
      <c r="M46" s="3"/>
    </row>
    <row r="47" spans="1:13" ht="15">
      <c r="A47" s="101">
        <v>7</v>
      </c>
      <c r="B47" s="102" t="s">
        <v>99</v>
      </c>
      <c r="C47" s="64">
        <v>117528</v>
      </c>
      <c r="D47" s="64">
        <v>128487</v>
      </c>
      <c r="E47" s="115">
        <v>129420</v>
      </c>
      <c r="F47" s="116">
        <f>E47/4a_İl!E8</f>
        <v>6.052471589580508</v>
      </c>
      <c r="G47" s="79">
        <f>E47/$E$83</f>
        <v>0.0368454571931346</v>
      </c>
      <c r="H47" s="79">
        <f>(E47-C47)/C47</f>
        <v>0.10118439861139474</v>
      </c>
      <c r="I47" s="43">
        <f>E47-C47</f>
        <v>11892</v>
      </c>
      <c r="J47" s="80">
        <f>I47/$I$83</f>
        <v>0.04128421257272993</v>
      </c>
      <c r="K47" s="64">
        <f>E47-D47</f>
        <v>933</v>
      </c>
      <c r="L47" s="13"/>
      <c r="M47" s="3"/>
    </row>
    <row r="48" spans="1:17" ht="15">
      <c r="A48" s="101">
        <v>61</v>
      </c>
      <c r="B48" s="102" t="s">
        <v>153</v>
      </c>
      <c r="C48" s="64">
        <v>25435</v>
      </c>
      <c r="D48" s="64">
        <v>27720</v>
      </c>
      <c r="E48" s="115">
        <v>28008</v>
      </c>
      <c r="F48" s="116">
        <f>E48/4a_İl!E62</f>
        <v>1.5952611493991</v>
      </c>
      <c r="G48" s="79">
        <f>E48/$E$83</f>
        <v>0.007973787398124816</v>
      </c>
      <c r="H48" s="79">
        <f>(E48-C48)/C48</f>
        <v>0.1011598191468449</v>
      </c>
      <c r="I48" s="43">
        <f>E48-C48</f>
        <v>2573</v>
      </c>
      <c r="J48" s="80">
        <f>I48/$I$83</f>
        <v>0.008932414980628498</v>
      </c>
      <c r="K48" s="64">
        <f>E48-D48</f>
        <v>288</v>
      </c>
      <c r="L48" s="13"/>
      <c r="N48" s="37"/>
      <c r="P48" s="3"/>
      <c r="Q48" s="11"/>
    </row>
    <row r="49" spans="1:17" ht="15">
      <c r="A49" s="101">
        <v>29</v>
      </c>
      <c r="B49" s="102" t="s">
        <v>121</v>
      </c>
      <c r="C49" s="64">
        <v>2251</v>
      </c>
      <c r="D49" s="64">
        <v>2486</v>
      </c>
      <c r="E49" s="115">
        <v>2475</v>
      </c>
      <c r="F49" s="116">
        <f>E49/4a_İl!E30</f>
        <v>0.21769724689946346</v>
      </c>
      <c r="G49" s="79">
        <f>E49/$E$83</f>
        <v>0.0007046245290759397</v>
      </c>
      <c r="H49" s="79">
        <f>(E49-C49)/C49</f>
        <v>0.09951132829853399</v>
      </c>
      <c r="I49" s="43">
        <f>E49-C49</f>
        <v>224</v>
      </c>
      <c r="J49" s="80">
        <f>I49/$I$83</f>
        <v>0.0007776373710302307</v>
      </c>
      <c r="K49" s="64">
        <f>E49-D49</f>
        <v>-11</v>
      </c>
      <c r="L49" s="13"/>
      <c r="N49" s="37"/>
      <c r="P49" s="3"/>
      <c r="Q49" s="11"/>
    </row>
    <row r="50" spans="1:17" ht="15">
      <c r="A50" s="101">
        <v>44</v>
      </c>
      <c r="B50" s="102" t="s">
        <v>136</v>
      </c>
      <c r="C50" s="64">
        <v>16560</v>
      </c>
      <c r="D50" s="64">
        <v>18166</v>
      </c>
      <c r="E50" s="115">
        <v>18187</v>
      </c>
      <c r="F50" s="116">
        <f>E50/4a_İl!E45</f>
        <v>0.11348504608165531</v>
      </c>
      <c r="G50" s="79">
        <f>E50/$E$83</f>
        <v>0.005177780327395603</v>
      </c>
      <c r="H50" s="79">
        <f>(E50-C50)/C50</f>
        <v>0.0982487922705314</v>
      </c>
      <c r="I50" s="43">
        <f>E50-C50</f>
        <v>1627</v>
      </c>
      <c r="J50" s="80">
        <f>I50/$I$83</f>
        <v>0.005648285726188327</v>
      </c>
      <c r="K50" s="64">
        <f>E50-D50</f>
        <v>21</v>
      </c>
      <c r="L50" s="13"/>
      <c r="N50" s="37"/>
      <c r="P50" s="3"/>
      <c r="Q50" s="11"/>
    </row>
    <row r="51" spans="1:17" ht="15">
      <c r="A51" s="101">
        <v>56</v>
      </c>
      <c r="B51" s="102" t="s">
        <v>148</v>
      </c>
      <c r="C51" s="64">
        <v>1909</v>
      </c>
      <c r="D51" s="64">
        <v>2059</v>
      </c>
      <c r="E51" s="115">
        <v>2094</v>
      </c>
      <c r="F51" s="116">
        <f>E51/4a_İl!E57</f>
        <v>0.06111013832953949</v>
      </c>
      <c r="G51" s="79">
        <f>E51/$E$83</f>
        <v>0.0005961550561151588</v>
      </c>
      <c r="H51" s="79">
        <f>(E51-C51)/C51</f>
        <v>0.09690937663698271</v>
      </c>
      <c r="I51" s="43">
        <f>E51-C51</f>
        <v>185</v>
      </c>
      <c r="J51" s="80">
        <f>I51/$I$83</f>
        <v>0.0006422451501812172</v>
      </c>
      <c r="K51" s="64">
        <f>E51-D51</f>
        <v>35</v>
      </c>
      <c r="L51" s="13"/>
      <c r="N51" s="37"/>
      <c r="P51" s="3"/>
      <c r="Q51" s="11"/>
    </row>
    <row r="52" spans="1:17" ht="15">
      <c r="A52" s="101">
        <v>76</v>
      </c>
      <c r="B52" s="102" t="s">
        <v>168</v>
      </c>
      <c r="C52" s="64">
        <v>2370</v>
      </c>
      <c r="D52" s="64">
        <v>2504</v>
      </c>
      <c r="E52" s="115">
        <v>2582</v>
      </c>
      <c r="F52" s="116">
        <f>E52/4a_İl!E77</f>
        <v>0.2528645578297914</v>
      </c>
      <c r="G52" s="79">
        <f>E52/$E$83</f>
        <v>0.0007350870844743743</v>
      </c>
      <c r="H52" s="79">
        <f>(E52-C52)/C52</f>
        <v>0.08945147679324894</v>
      </c>
      <c r="I52" s="43">
        <f>E52-C52</f>
        <v>212</v>
      </c>
      <c r="J52" s="80">
        <f>I52/$I$83</f>
        <v>0.0007359782261536111</v>
      </c>
      <c r="K52" s="64">
        <f>E52-D52</f>
        <v>78</v>
      </c>
      <c r="L52" s="13"/>
      <c r="N52" s="37"/>
      <c r="P52" s="3"/>
      <c r="Q52" s="11"/>
    </row>
    <row r="53" spans="1:17" ht="15">
      <c r="A53" s="101">
        <v>33</v>
      </c>
      <c r="B53" s="102" t="s">
        <v>125</v>
      </c>
      <c r="C53" s="64">
        <v>47437</v>
      </c>
      <c r="D53" s="64">
        <v>51904</v>
      </c>
      <c r="E53" s="115">
        <v>51653</v>
      </c>
      <c r="F53" s="116">
        <f>E53/4a_İl!E34</f>
        <v>0.013140729162532602</v>
      </c>
      <c r="G53" s="79">
        <f>E53/$E$83</f>
        <v>0.014705442747620007</v>
      </c>
      <c r="H53" s="79">
        <f>(E53-C53)/C53</f>
        <v>0.08887577207664903</v>
      </c>
      <c r="I53" s="43">
        <f>E53-C53</f>
        <v>4216</v>
      </c>
      <c r="J53" s="80">
        <f>I53/$I$83</f>
        <v>0.014636246233318984</v>
      </c>
      <c r="K53" s="64">
        <f>E53-D53</f>
        <v>-251</v>
      </c>
      <c r="L53" s="13"/>
      <c r="N53" s="37"/>
      <c r="P53" s="3"/>
      <c r="Q53" s="11"/>
    </row>
    <row r="54" spans="1:17" ht="15">
      <c r="A54" s="101">
        <v>1</v>
      </c>
      <c r="B54" s="102" t="s">
        <v>93</v>
      </c>
      <c r="C54" s="64">
        <v>62182</v>
      </c>
      <c r="D54" s="64">
        <v>67083</v>
      </c>
      <c r="E54" s="115">
        <v>67648</v>
      </c>
      <c r="F54" s="116">
        <f>E54/4a_İl!E2</f>
        <v>10.636477987421383</v>
      </c>
      <c r="G54" s="79">
        <f>E54/$E$83</f>
        <v>0.019259167734516837</v>
      </c>
      <c r="H54" s="79">
        <f>(E54-C54)/C54</f>
        <v>0.08790325174487794</v>
      </c>
      <c r="I54" s="43">
        <f>E54-C54</f>
        <v>5466</v>
      </c>
      <c r="J54" s="80">
        <f>I54/$I$83</f>
        <v>0.018975740491300182</v>
      </c>
      <c r="K54" s="64">
        <f>E54-D54</f>
        <v>565</v>
      </c>
      <c r="L54" s="13"/>
      <c r="N54" s="37"/>
      <c r="P54" s="3"/>
      <c r="Q54" s="11"/>
    </row>
    <row r="55" spans="1:17" ht="15">
      <c r="A55" s="101">
        <v>39</v>
      </c>
      <c r="B55" s="102" t="s">
        <v>131</v>
      </c>
      <c r="C55" s="64">
        <v>17061</v>
      </c>
      <c r="D55" s="64">
        <v>18428</v>
      </c>
      <c r="E55" s="115">
        <v>18543</v>
      </c>
      <c r="F55" s="116">
        <f>E55/4a_İl!E40</f>
        <v>0.22117391667362446</v>
      </c>
      <c r="G55" s="79">
        <f>E55/$E$83</f>
        <v>0.005279132380870768</v>
      </c>
      <c r="H55" s="79">
        <f>(E55-C55)/C55</f>
        <v>0.08686477932125901</v>
      </c>
      <c r="I55" s="43">
        <f>E55-C55</f>
        <v>1482</v>
      </c>
      <c r="J55" s="80">
        <f>I55/$I$83</f>
        <v>0.0051449043922625086</v>
      </c>
      <c r="K55" s="64">
        <f>E55-D55</f>
        <v>115</v>
      </c>
      <c r="L55" s="13"/>
      <c r="N55" s="37"/>
      <c r="P55" s="3"/>
      <c r="Q55" s="11"/>
    </row>
    <row r="56" spans="1:17" ht="15">
      <c r="A56" s="101">
        <v>52</v>
      </c>
      <c r="B56" s="102" t="s">
        <v>144</v>
      </c>
      <c r="C56" s="64">
        <v>20463</v>
      </c>
      <c r="D56" s="64">
        <v>22186</v>
      </c>
      <c r="E56" s="115">
        <v>22183</v>
      </c>
      <c r="F56" s="116">
        <f>E56/4a_İl!E53</f>
        <v>0.6095905468535312</v>
      </c>
      <c r="G56" s="79">
        <f>E56/$E$83</f>
        <v>0.006315428657976393</v>
      </c>
      <c r="H56" s="79">
        <f>(E56-C56)/C56</f>
        <v>0.08405414650833211</v>
      </c>
      <c r="I56" s="43">
        <f>E56-C56</f>
        <v>1720</v>
      </c>
      <c r="J56" s="80">
        <f>I56/$I$83</f>
        <v>0.005971144098982128</v>
      </c>
      <c r="K56" s="64">
        <f>E56-D56</f>
        <v>-3</v>
      </c>
      <c r="L56" s="13"/>
      <c r="N56" s="37"/>
      <c r="P56" s="3"/>
      <c r="Q56" s="11"/>
    </row>
    <row r="57" spans="1:17" ht="15">
      <c r="A57" s="101">
        <v>3</v>
      </c>
      <c r="B57" s="102" t="s">
        <v>95</v>
      </c>
      <c r="C57" s="64">
        <v>14554</v>
      </c>
      <c r="D57" s="64">
        <v>15675</v>
      </c>
      <c r="E57" s="115">
        <v>15771</v>
      </c>
      <c r="F57" s="116">
        <f>E57/4a_İl!E4</f>
        <v>0.48409969918349804</v>
      </c>
      <c r="G57" s="79">
        <f>E57/$E$83</f>
        <v>0.0044899529083057155</v>
      </c>
      <c r="H57" s="79">
        <f>(E57-C57)/C57</f>
        <v>0.08361962347121066</v>
      </c>
      <c r="I57" s="43">
        <f>E57-C57</f>
        <v>1217</v>
      </c>
      <c r="J57" s="80">
        <f>I57/$I$83</f>
        <v>0.004224931609570494</v>
      </c>
      <c r="K57" s="64">
        <f>E57-D57</f>
        <v>96</v>
      </c>
      <c r="L57" s="13"/>
      <c r="N57" s="37"/>
      <c r="P57" s="3"/>
      <c r="Q57" s="11"/>
    </row>
    <row r="58" spans="1:17" ht="15">
      <c r="A58" s="101">
        <v>80</v>
      </c>
      <c r="B58" s="102" t="s">
        <v>172</v>
      </c>
      <c r="C58" s="64">
        <v>9237</v>
      </c>
      <c r="D58" s="64">
        <v>9819</v>
      </c>
      <c r="E58" s="115">
        <v>10003</v>
      </c>
      <c r="F58" s="116">
        <f>E58/4a_İl!E81</f>
        <v>0.5957712924359738</v>
      </c>
      <c r="G58" s="79">
        <f>E58/$E$83</f>
        <v>0.002847821884584495</v>
      </c>
      <c r="H58" s="79">
        <f>(E58-C58)/C58</f>
        <v>0.08292735736711053</v>
      </c>
      <c r="I58" s="43">
        <f>E58-C58</f>
        <v>766</v>
      </c>
      <c r="J58" s="80">
        <f>I58/$I$83</f>
        <v>0.002659242081290878</v>
      </c>
      <c r="K58" s="64">
        <f>E58-D58</f>
        <v>184</v>
      </c>
      <c r="L58" s="13"/>
      <c r="N58" s="37"/>
      <c r="P58" s="3"/>
      <c r="Q58" s="11"/>
    </row>
    <row r="59" spans="1:17" ht="15">
      <c r="A59" s="101">
        <v>59</v>
      </c>
      <c r="B59" s="102" t="s">
        <v>151</v>
      </c>
      <c r="C59" s="64">
        <v>65482</v>
      </c>
      <c r="D59" s="64">
        <v>70732</v>
      </c>
      <c r="E59" s="115">
        <v>70902</v>
      </c>
      <c r="F59" s="116">
        <f>E59/4a_İl!E60</f>
        <v>1.4361062161997935</v>
      </c>
      <c r="G59" s="79">
        <f>E59/$E$83</f>
        <v>0.020185571054764557</v>
      </c>
      <c r="H59" s="79">
        <f>(E59-C59)/C59</f>
        <v>0.08277083778748358</v>
      </c>
      <c r="I59" s="43">
        <f>E59-C59</f>
        <v>5420</v>
      </c>
      <c r="J59" s="80">
        <f>I59/$I$83</f>
        <v>0.018816047102606474</v>
      </c>
      <c r="K59" s="64">
        <f>E59-D59</f>
        <v>170</v>
      </c>
      <c r="L59" s="13"/>
      <c r="N59" s="37"/>
      <c r="P59" s="3"/>
      <c r="Q59" s="11"/>
    </row>
    <row r="60" spans="1:17" ht="15">
      <c r="A60" s="101">
        <v>24</v>
      </c>
      <c r="B60" s="102" t="s">
        <v>116</v>
      </c>
      <c r="C60" s="64">
        <v>4358</v>
      </c>
      <c r="D60" s="64">
        <v>4676</v>
      </c>
      <c r="E60" s="115">
        <v>4718</v>
      </c>
      <c r="F60" s="116">
        <f>E60/4a_İl!E25</f>
        <v>0.04209230330011509</v>
      </c>
      <c r="G60" s="79">
        <f>E60/$E$83</f>
        <v>0.0013431994053253672</v>
      </c>
      <c r="H60" s="79">
        <f>(E60-C60)/C60</f>
        <v>0.08260670032124828</v>
      </c>
      <c r="I60" s="43">
        <f>E60-C60</f>
        <v>360</v>
      </c>
      <c r="J60" s="80">
        <f>I60/$I$83</f>
        <v>0.001249774346298585</v>
      </c>
      <c r="K60" s="64">
        <f>E60-D60</f>
        <v>42</v>
      </c>
      <c r="L60" s="13"/>
      <c r="N60" s="37"/>
      <c r="P60" s="2"/>
      <c r="Q60" s="11"/>
    </row>
    <row r="61" spans="1:17" ht="15">
      <c r="A61" s="101">
        <v>9</v>
      </c>
      <c r="B61" s="102" t="s">
        <v>101</v>
      </c>
      <c r="C61" s="64">
        <v>36040</v>
      </c>
      <c r="D61" s="64">
        <v>38602</v>
      </c>
      <c r="E61" s="115">
        <v>38996</v>
      </c>
      <c r="F61" s="116">
        <f>E61/4a_İl!E10</f>
        <v>2.2379340028694403</v>
      </c>
      <c r="G61" s="79">
        <f>E61/$E$83</f>
        <v>0.011102035610442564</v>
      </c>
      <c r="H61" s="79">
        <f>(E61-C61)/C61</f>
        <v>0.08201997780244173</v>
      </c>
      <c r="I61" s="43">
        <f>E61-C61</f>
        <v>2956</v>
      </c>
      <c r="J61" s="80">
        <f>I61/$I$83</f>
        <v>0.010262036021273936</v>
      </c>
      <c r="K61" s="64">
        <f>E61-D61</f>
        <v>394</v>
      </c>
      <c r="L61" s="13"/>
      <c r="N61" s="37"/>
      <c r="P61" s="2"/>
      <c r="Q61" s="11"/>
    </row>
    <row r="62" spans="1:17" ht="15">
      <c r="A62" s="101">
        <v>37</v>
      </c>
      <c r="B62" s="102" t="s">
        <v>129</v>
      </c>
      <c r="C62" s="64">
        <v>9249</v>
      </c>
      <c r="D62" s="64">
        <v>9921</v>
      </c>
      <c r="E62" s="115">
        <v>10006</v>
      </c>
      <c r="F62" s="116">
        <f>E62/4a_İl!E38</f>
        <v>0.04649196171359539</v>
      </c>
      <c r="G62" s="79">
        <f>E62/$E$83</f>
        <v>0.002848675974922769</v>
      </c>
      <c r="H62" s="79">
        <f>(E62-C62)/C62</f>
        <v>0.08184668612823008</v>
      </c>
      <c r="I62" s="43">
        <f>E62-C62</f>
        <v>757</v>
      </c>
      <c r="J62" s="80">
        <f>I62/$I$83</f>
        <v>0.0026279977226334136</v>
      </c>
      <c r="K62" s="64">
        <f>E62-D62</f>
        <v>85</v>
      </c>
      <c r="L62" s="13"/>
      <c r="N62" s="37"/>
      <c r="P62" s="2"/>
      <c r="Q62" s="11"/>
    </row>
    <row r="63" spans="1:12" ht="15">
      <c r="A63" s="101">
        <v>11</v>
      </c>
      <c r="B63" s="102" t="s">
        <v>103</v>
      </c>
      <c r="C63" s="64">
        <v>9412</v>
      </c>
      <c r="D63" s="64">
        <v>10209</v>
      </c>
      <c r="E63" s="115">
        <v>10163</v>
      </c>
      <c r="F63" s="116">
        <f>E63/4a_İl!E12</f>
        <v>0.14883863975864797</v>
      </c>
      <c r="G63" s="79">
        <f>E63/$E$83</f>
        <v>0.0028933733692924346</v>
      </c>
      <c r="H63" s="79">
        <f>(E63-C63)/C63</f>
        <v>0.07979175520611985</v>
      </c>
      <c r="I63" s="43">
        <f>E63-C63</f>
        <v>751</v>
      </c>
      <c r="J63" s="80">
        <f>I63/$I$83</f>
        <v>0.0026071681501951037</v>
      </c>
      <c r="K63" s="64">
        <f>E63-D63</f>
        <v>-46</v>
      </c>
      <c r="L63" s="13"/>
    </row>
    <row r="64" spans="1:12" ht="15">
      <c r="A64" s="101">
        <v>28</v>
      </c>
      <c r="B64" s="102" t="s">
        <v>120</v>
      </c>
      <c r="C64" s="64">
        <v>12695</v>
      </c>
      <c r="D64" s="64">
        <v>13618</v>
      </c>
      <c r="E64" s="115">
        <v>13693</v>
      </c>
      <c r="F64" s="116">
        <f>E64/4a_İl!E29</f>
        <v>0.08560318581636545</v>
      </c>
      <c r="G64" s="79">
        <f>E64/$E$83</f>
        <v>0.0038983530006613505</v>
      </c>
      <c r="H64" s="79">
        <f>(E64-C64)/C64</f>
        <v>0.07861362741236708</v>
      </c>
      <c r="I64" s="43">
        <f>E64-C64</f>
        <v>998</v>
      </c>
      <c r="J64" s="80">
        <f>I64/$I$83</f>
        <v>0.0034646522155721885</v>
      </c>
      <c r="K64" s="64">
        <f>E64-D64</f>
        <v>75</v>
      </c>
      <c r="L64" s="13"/>
    </row>
    <row r="65" spans="1:12" ht="15">
      <c r="A65" s="101">
        <v>64</v>
      </c>
      <c r="B65" s="102" t="s">
        <v>156</v>
      </c>
      <c r="C65" s="64">
        <v>14161</v>
      </c>
      <c r="D65" s="64">
        <v>15414</v>
      </c>
      <c r="E65" s="115">
        <v>15249</v>
      </c>
      <c r="F65" s="116">
        <f>E65/4a_İl!E65</f>
        <v>0.26335423035075906</v>
      </c>
      <c r="G65" s="79">
        <f>E65/$E$83</f>
        <v>0.004341341189446062</v>
      </c>
      <c r="H65" s="79">
        <f>(E65-C65)/C65</f>
        <v>0.07683073229291716</v>
      </c>
      <c r="I65" s="43">
        <f>E65-C65</f>
        <v>1088</v>
      </c>
      <c r="J65" s="80">
        <f>I65/$I$83</f>
        <v>0.0037770958021468345</v>
      </c>
      <c r="K65" s="64">
        <f>E65-D65</f>
        <v>-165</v>
      </c>
      <c r="L65" s="13"/>
    </row>
    <row r="66" spans="1:12" ht="15">
      <c r="A66" s="101">
        <v>16</v>
      </c>
      <c r="B66" s="102" t="s">
        <v>108</v>
      </c>
      <c r="C66" s="64">
        <v>170415</v>
      </c>
      <c r="D66" s="64">
        <v>194557</v>
      </c>
      <c r="E66" s="115">
        <v>183477</v>
      </c>
      <c r="F66" s="116">
        <f>E66/4a_İl!E17</f>
        <v>3.514413775930431</v>
      </c>
      <c r="G66" s="79">
        <f>E66/$E$83</f>
        <v>0.052235310998491394</v>
      </c>
      <c r="H66" s="79">
        <f>(E66-C66)/C66</f>
        <v>0.07664818237831177</v>
      </c>
      <c r="I66" s="43">
        <f>E66-C66</f>
        <v>13062</v>
      </c>
      <c r="J66" s="80">
        <f>I66/$I$83</f>
        <v>0.045345979198200326</v>
      </c>
      <c r="K66" s="64">
        <f>E66-D66</f>
        <v>-11080</v>
      </c>
      <c r="L66" s="13"/>
    </row>
    <row r="67" spans="1:12" ht="15">
      <c r="A67" s="101">
        <v>17</v>
      </c>
      <c r="B67" s="102" t="s">
        <v>109</v>
      </c>
      <c r="C67" s="64">
        <v>17299</v>
      </c>
      <c r="D67" s="64">
        <v>18269</v>
      </c>
      <c r="E67" s="115">
        <v>18616</v>
      </c>
      <c r="F67" s="116">
        <f>E67/4a_İl!E18</f>
        <v>0.3383189459336665</v>
      </c>
      <c r="G67" s="79">
        <f>E67/$E$83</f>
        <v>0.005299915245768765</v>
      </c>
      <c r="H67" s="79">
        <f>(E67-C67)/C67</f>
        <v>0.0761315682987456</v>
      </c>
      <c r="I67" s="43">
        <f>E67-C67</f>
        <v>1317</v>
      </c>
      <c r="J67" s="80">
        <f>I67/$I$83</f>
        <v>0.00457209115020899</v>
      </c>
      <c r="K67" s="64">
        <f>E67-D67</f>
        <v>347</v>
      </c>
      <c r="L67" s="13"/>
    </row>
    <row r="68" spans="1:30" ht="15">
      <c r="A68" s="101">
        <v>20</v>
      </c>
      <c r="B68" s="102" t="s">
        <v>112</v>
      </c>
      <c r="C68" s="64">
        <v>55620</v>
      </c>
      <c r="D68" s="64">
        <v>59225</v>
      </c>
      <c r="E68" s="115">
        <v>59612</v>
      </c>
      <c r="F68" s="116">
        <f>E68/4a_İl!E21</f>
        <v>0.39399867812293454</v>
      </c>
      <c r="G68" s="79">
        <f>E68/$E$83</f>
        <v>0.016971344415060572</v>
      </c>
      <c r="H68" s="79">
        <f>(E68-C68)/C68</f>
        <v>0.07177274361740381</v>
      </c>
      <c r="I68" s="43">
        <f>E68-C68</f>
        <v>3992</v>
      </c>
      <c r="J68" s="80">
        <f>I68/$I$83</f>
        <v>0.013858608862288754</v>
      </c>
      <c r="K68" s="64">
        <f>E68-D68</f>
        <v>387</v>
      </c>
      <c r="L68" s="13"/>
      <c r="M68" s="26"/>
      <c r="U68" s="8"/>
      <c r="V68" s="26"/>
      <c r="AC68" s="26"/>
      <c r="AD68" s="26"/>
    </row>
    <row r="69" spans="1:24" ht="15">
      <c r="A69" s="101">
        <v>34</v>
      </c>
      <c r="B69" s="102" t="s">
        <v>126</v>
      </c>
      <c r="C69" s="64">
        <v>1137869</v>
      </c>
      <c r="D69" s="64">
        <v>1209474</v>
      </c>
      <c r="E69" s="115">
        <v>1214798</v>
      </c>
      <c r="F69" s="116">
        <f>E69/4a_İl!E35</f>
        <v>2.6044761559686727</v>
      </c>
      <c r="G69" s="79">
        <f>E69/$E$83</f>
        <v>0.3458490782514721</v>
      </c>
      <c r="H69" s="79">
        <f>(E69-C69)/C69</f>
        <v>0.06760795838536773</v>
      </c>
      <c r="I69" s="43">
        <f>E69-C69</f>
        <v>76929</v>
      </c>
      <c r="J69" s="80">
        <f>I69/$I$83</f>
        <v>0.26706636301778847</v>
      </c>
      <c r="K69" s="64">
        <f>E69-D69</f>
        <v>5324</v>
      </c>
      <c r="L69" s="13"/>
      <c r="X69" s="7"/>
    </row>
    <row r="70" spans="1:24" ht="15">
      <c r="A70" s="101">
        <v>35</v>
      </c>
      <c r="B70" s="102" t="s">
        <v>127</v>
      </c>
      <c r="C70" s="64">
        <v>241217</v>
      </c>
      <c r="D70" s="64">
        <v>255319</v>
      </c>
      <c r="E70" s="115">
        <v>256941</v>
      </c>
      <c r="F70" s="116">
        <f>E70/4a_İl!E36</f>
        <v>0.4140009570935293</v>
      </c>
      <c r="G70" s="79">
        <f>E70/$E$83</f>
        <v>0.07315027520214183</v>
      </c>
      <c r="H70" s="79">
        <f>(E70-C70)/C70</f>
        <v>0.06518611872297558</v>
      </c>
      <c r="I70" s="43">
        <f>E70-C70</f>
        <v>15724</v>
      </c>
      <c r="J70" s="80">
        <f>I70/$I$83</f>
        <v>0.054587366169997084</v>
      </c>
      <c r="K70" s="64">
        <f>E70-D70</f>
        <v>1622</v>
      </c>
      <c r="L70" s="13"/>
      <c r="X70" s="7"/>
    </row>
    <row r="71" spans="1:24" ht="15">
      <c r="A71" s="101">
        <v>19</v>
      </c>
      <c r="B71" s="102" t="s">
        <v>111</v>
      </c>
      <c r="C71" s="64">
        <v>11658</v>
      </c>
      <c r="D71" s="64">
        <v>12244</v>
      </c>
      <c r="E71" s="115">
        <v>12413</v>
      </c>
      <c r="F71" s="116">
        <f>E71/4a_İl!E20</f>
        <v>0.027668618530596413</v>
      </c>
      <c r="G71" s="79">
        <f>E71/$E$83</f>
        <v>0.0035339411229978342</v>
      </c>
      <c r="H71" s="79">
        <f>(E71-C71)/C71</f>
        <v>0.06476239492194201</v>
      </c>
      <c r="I71" s="43">
        <f>E71-C71</f>
        <v>755</v>
      </c>
      <c r="J71" s="80">
        <f>I71/$I$83</f>
        <v>0.0026210545318206433</v>
      </c>
      <c r="K71" s="64">
        <f>E71-D71</f>
        <v>169</v>
      </c>
      <c r="L71" s="13"/>
      <c r="X71" s="7"/>
    </row>
    <row r="72" spans="1:24" ht="15">
      <c r="A72" s="101">
        <v>70</v>
      </c>
      <c r="B72" s="102" t="s">
        <v>162</v>
      </c>
      <c r="C72" s="64">
        <v>11660</v>
      </c>
      <c r="D72" s="64">
        <v>12298</v>
      </c>
      <c r="E72" s="115">
        <v>12276</v>
      </c>
      <c r="F72" s="116">
        <f>E72/4a_İl!E71</f>
        <v>0.5316587267215245</v>
      </c>
      <c r="G72" s="79">
        <f>E72/$E$83</f>
        <v>0.003494937664216661</v>
      </c>
      <c r="H72" s="79">
        <f>(E72-C72)/C72</f>
        <v>0.052830188679245285</v>
      </c>
      <c r="I72" s="43">
        <f>E72-C72</f>
        <v>616</v>
      </c>
      <c r="J72" s="80">
        <f>I72/$I$83</f>
        <v>0.002138502770333134</v>
      </c>
      <c r="K72" s="64">
        <f>E72-D72</f>
        <v>-22</v>
      </c>
      <c r="L72" s="13"/>
      <c r="X72" s="7"/>
    </row>
    <row r="73" spans="1:24" ht="15">
      <c r="A73" s="101">
        <v>81</v>
      </c>
      <c r="B73" s="102" t="s">
        <v>173</v>
      </c>
      <c r="C73" s="64">
        <v>19853</v>
      </c>
      <c r="D73" s="64">
        <v>20826</v>
      </c>
      <c r="E73" s="115">
        <v>20901</v>
      </c>
      <c r="F73" s="116">
        <f>E73/4a_İl!E82</f>
        <v>3.9169790104947526</v>
      </c>
      <c r="G73" s="79">
        <f>E73/$E$83</f>
        <v>0.005950447386754027</v>
      </c>
      <c r="H73" s="79">
        <f>(E73-C73)/C73</f>
        <v>0.05278799173928374</v>
      </c>
      <c r="I73" s="43">
        <f>E73-C73</f>
        <v>1048</v>
      </c>
      <c r="J73" s="80">
        <f>I73/$I$83</f>
        <v>0.003638231985891436</v>
      </c>
      <c r="K73" s="64">
        <f>E73-D73</f>
        <v>75</v>
      </c>
      <c r="L73" s="13"/>
      <c r="X73" s="7"/>
    </row>
    <row r="74" spans="1:24" ht="15">
      <c r="A74" s="101">
        <v>74</v>
      </c>
      <c r="B74" s="102" t="s">
        <v>166</v>
      </c>
      <c r="C74" s="64">
        <v>6778</v>
      </c>
      <c r="D74" s="64">
        <v>6937</v>
      </c>
      <c r="E74" s="115">
        <v>7135</v>
      </c>
      <c r="F74" s="116">
        <f>E74/4a_İl!E75</f>
        <v>0.33420769122675537</v>
      </c>
      <c r="G74" s="79">
        <f>E74/$E$83</f>
        <v>0.0020313115211946786</v>
      </c>
      <c r="H74" s="79">
        <f>(E74-C74)/C74</f>
        <v>0.052670404249041014</v>
      </c>
      <c r="I74" s="43">
        <f>E74-C74</f>
        <v>357</v>
      </c>
      <c r="J74" s="80">
        <f>I74/$I$83</f>
        <v>0.00123935956007943</v>
      </c>
      <c r="K74" s="64">
        <f>E74-D74</f>
        <v>198</v>
      </c>
      <c r="L74" s="13"/>
      <c r="X74" s="7"/>
    </row>
    <row r="75" spans="1:24" ht="15">
      <c r="A75" s="101">
        <v>31</v>
      </c>
      <c r="B75" s="102" t="s">
        <v>123</v>
      </c>
      <c r="C75" s="64">
        <v>27231</v>
      </c>
      <c r="D75" s="64">
        <v>28165</v>
      </c>
      <c r="E75" s="115">
        <v>28603</v>
      </c>
      <c r="F75" s="116">
        <f>E75/4a_İl!E32</f>
        <v>0.5837227811677312</v>
      </c>
      <c r="G75" s="79">
        <f>E75/$E$83</f>
        <v>0.008143181981882467</v>
      </c>
      <c r="H75" s="79">
        <f>(E75-C75)/C75</f>
        <v>0.05038375380999596</v>
      </c>
      <c r="I75" s="43">
        <f>E75-C75</f>
        <v>1372</v>
      </c>
      <c r="J75" s="80">
        <f>I75/$I$83</f>
        <v>0.004763028897560162</v>
      </c>
      <c r="K75" s="64">
        <f>E75-D75</f>
        <v>438</v>
      </c>
      <c r="L75" s="13"/>
      <c r="X75" s="7"/>
    </row>
    <row r="76" spans="1:24" ht="15">
      <c r="A76" s="101">
        <v>43</v>
      </c>
      <c r="B76" s="102" t="s">
        <v>135</v>
      </c>
      <c r="C76" s="64">
        <v>14929</v>
      </c>
      <c r="D76" s="64">
        <v>15745</v>
      </c>
      <c r="E76" s="115">
        <v>15611</v>
      </c>
      <c r="F76" s="116">
        <f>E76/4a_İl!E44</f>
        <v>0.19924951179976771</v>
      </c>
      <c r="G76" s="79">
        <f>E76/$E$83</f>
        <v>0.0044444014235977755</v>
      </c>
      <c r="H76" s="79">
        <f>(E76-C76)/C76</f>
        <v>0.045682899055529504</v>
      </c>
      <c r="I76" s="43">
        <f>E76-C76</f>
        <v>682</v>
      </c>
      <c r="J76" s="80">
        <f>I76/$I$83</f>
        <v>0.0023676280671545416</v>
      </c>
      <c r="K76" s="64">
        <f>E76-D76</f>
        <v>-134</v>
      </c>
      <c r="L76" s="13"/>
      <c r="X76" s="7"/>
    </row>
    <row r="77" spans="1:24" ht="15">
      <c r="A77" s="101">
        <v>73</v>
      </c>
      <c r="B77" s="102" t="s">
        <v>165</v>
      </c>
      <c r="C77" s="64">
        <v>2546</v>
      </c>
      <c r="D77" s="64">
        <v>2715</v>
      </c>
      <c r="E77" s="115">
        <v>2645</v>
      </c>
      <c r="F77" s="116">
        <f>E77/4a_İl!E74</f>
        <v>0.06612830641532076</v>
      </c>
      <c r="G77" s="79">
        <f>E77/$E$83</f>
        <v>0.0007530229815781255</v>
      </c>
      <c r="H77" s="79">
        <f>(E77-C77)/C77</f>
        <v>0.038884524744697564</v>
      </c>
      <c r="I77" s="43">
        <f>E77-C77</f>
        <v>99</v>
      </c>
      <c r="J77" s="80">
        <f>I77/$I$83</f>
        <v>0.00034368794523211086</v>
      </c>
      <c r="K77" s="64">
        <f>E77-D77</f>
        <v>-70</v>
      </c>
      <c r="L77" s="13"/>
      <c r="X77" s="7"/>
    </row>
    <row r="78" spans="1:24" ht="15">
      <c r="A78" s="101">
        <v>2</v>
      </c>
      <c r="B78" s="102" t="s">
        <v>94</v>
      </c>
      <c r="C78" s="64">
        <v>7573</v>
      </c>
      <c r="D78" s="64">
        <v>7641</v>
      </c>
      <c r="E78" s="115">
        <v>7843</v>
      </c>
      <c r="F78" s="116">
        <f>E78/4a_İl!E3</f>
        <v>0.1616813374837659</v>
      </c>
      <c r="G78" s="79">
        <f>E78/$E$83</f>
        <v>0.002232876841027311</v>
      </c>
      <c r="H78" s="79">
        <f>(E78-C78)/C78</f>
        <v>0.03565297768387693</v>
      </c>
      <c r="I78" s="43">
        <f>E78-C78</f>
        <v>270</v>
      </c>
      <c r="J78" s="80">
        <f>I78/$I$83</f>
        <v>0.0009373307597239387</v>
      </c>
      <c r="K78" s="64">
        <f>E78-D78</f>
        <v>202</v>
      </c>
      <c r="L78" s="13"/>
      <c r="X78" s="7"/>
    </row>
    <row r="79" spans="1:24" ht="15">
      <c r="A79" s="101">
        <v>57</v>
      </c>
      <c r="B79" s="102" t="s">
        <v>149</v>
      </c>
      <c r="C79" s="64">
        <v>6145</v>
      </c>
      <c r="D79" s="64">
        <v>6101</v>
      </c>
      <c r="E79" s="115">
        <v>6317</v>
      </c>
      <c r="F79" s="116">
        <f>E79/4a_İl!E58</f>
        <v>0.023945535941047813</v>
      </c>
      <c r="G79" s="79">
        <f>E79/$E$83</f>
        <v>0.0017984295556253379</v>
      </c>
      <c r="H79" s="79">
        <f>(E79-C79)/C79</f>
        <v>0.027990235964198536</v>
      </c>
      <c r="I79" s="43">
        <f>E79-C79</f>
        <v>172</v>
      </c>
      <c r="J79" s="80">
        <f>I79/$I$83</f>
        <v>0.0005971144098982129</v>
      </c>
      <c r="K79" s="64">
        <f>E79-D79</f>
        <v>216</v>
      </c>
      <c r="L79" s="13"/>
      <c r="X79" s="7"/>
    </row>
    <row r="80" spans="1:24" ht="15">
      <c r="A80" s="101">
        <v>4</v>
      </c>
      <c r="B80" s="102" t="s">
        <v>96</v>
      </c>
      <c r="C80" s="64">
        <v>2571</v>
      </c>
      <c r="D80" s="64">
        <v>2631</v>
      </c>
      <c r="E80" s="115">
        <v>2589</v>
      </c>
      <c r="F80" s="116">
        <f>E80/4a_İl!E5</f>
        <v>0.0574784095197922</v>
      </c>
      <c r="G80" s="79">
        <f>E80/$E$83</f>
        <v>0.0007370799619303467</v>
      </c>
      <c r="H80" s="79">
        <f>(E80-C80)/C80</f>
        <v>0.007001166861143524</v>
      </c>
      <c r="I80" s="43">
        <f>E80-C80</f>
        <v>18</v>
      </c>
      <c r="J80" s="80">
        <f>I80/$I$83</f>
        <v>6.248871731492925E-05</v>
      </c>
      <c r="K80" s="64">
        <f>E80-D80</f>
        <v>-42</v>
      </c>
      <c r="L80" s="13"/>
      <c r="X80" s="7"/>
    </row>
    <row r="81" spans="1:24" ht="15">
      <c r="A81" s="101">
        <v>8</v>
      </c>
      <c r="B81" s="102" t="s">
        <v>100</v>
      </c>
      <c r="C81" s="64">
        <v>4346</v>
      </c>
      <c r="D81" s="64">
        <v>4276</v>
      </c>
      <c r="E81" s="115">
        <v>4323</v>
      </c>
      <c r="F81" s="116">
        <f>E81/4a_İl!E9</f>
        <v>0.12596887930532083</v>
      </c>
      <c r="G81" s="79">
        <f>E81/$E$83</f>
        <v>0.0012307441774526413</v>
      </c>
      <c r="H81" s="79">
        <f>(E81-C81)/C81</f>
        <v>-0.00529222273354809</v>
      </c>
      <c r="I81" s="43">
        <f>E81-C81</f>
        <v>-23</v>
      </c>
      <c r="J81" s="80">
        <f>I81/$I$83</f>
        <v>-7.984669434685404E-05</v>
      </c>
      <c r="K81" s="64">
        <f>E81-D81</f>
        <v>47</v>
      </c>
      <c r="L81" s="13"/>
      <c r="X81" s="7"/>
    </row>
    <row r="82" spans="1:24" ht="15.75" thickBot="1">
      <c r="A82" s="101">
        <v>62</v>
      </c>
      <c r="B82" s="102" t="s">
        <v>154</v>
      </c>
      <c r="C82" s="64">
        <v>1786</v>
      </c>
      <c r="D82" s="64">
        <v>1550</v>
      </c>
      <c r="E82" s="115">
        <v>1652</v>
      </c>
      <c r="F82" s="116">
        <f>E82/4a_İl!E63</f>
        <v>0.046303043892594875</v>
      </c>
      <c r="G82" s="79">
        <f>E82/$E$83</f>
        <v>0.0004703190796094757</v>
      </c>
      <c r="H82" s="79">
        <f>(E82-C82)/C82</f>
        <v>-0.07502799552071669</v>
      </c>
      <c r="I82" s="43">
        <f>E82-C82</f>
        <v>-134</v>
      </c>
      <c r="J82" s="80">
        <f>I82/$I$83</f>
        <v>-0.0004651937844555844</v>
      </c>
      <c r="K82" s="64">
        <f>E82-D82</f>
        <v>102</v>
      </c>
      <c r="L82" s="13"/>
      <c r="X82" s="7"/>
    </row>
    <row r="83" spans="1:36" s="8" customFormat="1" ht="15.75" thickBot="1">
      <c r="A83" s="131" t="s">
        <v>174</v>
      </c>
      <c r="B83" s="132"/>
      <c r="C83" s="88">
        <v>3224457</v>
      </c>
      <c r="D83" s="88">
        <v>3499027</v>
      </c>
      <c r="E83" s="117">
        <v>3512509</v>
      </c>
      <c r="F83" s="118">
        <f>E83/4a_İl!E83</f>
        <v>0.26979457567201914</v>
      </c>
      <c r="G83" s="90">
        <f aca="true" t="shared" si="0" ref="G66:G83">E83/$E$83</f>
        <v>1</v>
      </c>
      <c r="H83" s="90">
        <f aca="true" t="shared" si="1" ref="H66:H83">(E83-C83)/C83</f>
        <v>0.08933349087923952</v>
      </c>
      <c r="I83" s="89">
        <f aca="true" t="shared" si="2" ref="I66:I83">E83-C83</f>
        <v>288052</v>
      </c>
      <c r="J83" s="91">
        <f aca="true" t="shared" si="3" ref="J67:J83">I83/$I$83</f>
        <v>1</v>
      </c>
      <c r="K83" s="88">
        <f aca="true" t="shared" si="4" ref="K67:K83">E83-D83</f>
        <v>13482</v>
      </c>
      <c r="L83" s="4"/>
      <c r="M83" s="6"/>
      <c r="N83" s="26"/>
      <c r="U83" s="4"/>
      <c r="V83" s="6"/>
      <c r="W83" s="26"/>
      <c r="X83" s="7"/>
      <c r="Y83" s="26"/>
      <c r="Z83" s="26"/>
      <c r="AA83" s="26"/>
      <c r="AB83" s="26"/>
      <c r="AC83" s="6"/>
      <c r="AD83" s="6"/>
      <c r="AE83" s="26"/>
      <c r="AF83" s="26"/>
      <c r="AG83" s="26"/>
      <c r="AH83" s="26"/>
      <c r="AI83" s="26"/>
      <c r="AJ83" s="26"/>
    </row>
    <row r="84" spans="3:10" ht="15">
      <c r="C84" s="33"/>
      <c r="F84" s="34"/>
      <c r="J84" s="12"/>
    </row>
    <row r="85" spans="6:10" ht="15">
      <c r="F85" s="20"/>
      <c r="J85" s="12"/>
    </row>
    <row r="86" ht="15">
      <c r="J86" s="12"/>
    </row>
    <row r="87" ht="15">
      <c r="J87" s="12"/>
    </row>
    <row r="88" ht="15">
      <c r="J88" s="12"/>
    </row>
    <row r="89" ht="15">
      <c r="J89" s="12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AB83"/>
  <sheetViews>
    <sheetView zoomScale="101" zoomScaleNormal="101" workbookViewId="0" topLeftCell="A1">
      <selection activeCell="I3" sqref="I3"/>
    </sheetView>
  </sheetViews>
  <sheetFormatPr defaultColWidth="9.140625" defaultRowHeight="15"/>
  <cols>
    <col min="1" max="1" width="9.140625" style="4" customWidth="1"/>
    <col min="2" max="2" width="16.421875" style="4" bestFit="1" customWidth="1"/>
    <col min="3" max="4" width="11.7109375" style="4" bestFit="1" customWidth="1"/>
    <col min="5" max="5" width="10.140625" style="4" bestFit="1" customWidth="1"/>
    <col min="6" max="6" width="23.28125" style="4" bestFit="1" customWidth="1"/>
    <col min="7" max="7" width="23.421875" style="4" bestFit="1" customWidth="1"/>
    <col min="8" max="8" width="9.140625" style="4" customWidth="1"/>
    <col min="9" max="9" width="10.8515625" style="6" bestFit="1" customWidth="1"/>
    <col min="10" max="10" width="9.140625" style="6" customWidth="1"/>
    <col min="11" max="16" width="9.140625" style="4" customWidth="1"/>
    <col min="17" max="17" width="9.00390625" style="4" customWidth="1"/>
    <col min="18" max="19" width="9.140625" style="6" customWidth="1"/>
    <col min="20" max="16384" width="9.140625" style="4" customWidth="1"/>
  </cols>
  <sheetData>
    <row r="1" spans="1:7" ht="58.5" customHeight="1" thickBot="1">
      <c r="A1" s="83" t="s">
        <v>92</v>
      </c>
      <c r="B1" s="100" t="s">
        <v>175</v>
      </c>
      <c r="C1" s="119" t="s">
        <v>263</v>
      </c>
      <c r="D1" s="119" t="s">
        <v>264</v>
      </c>
      <c r="E1" s="119" t="s">
        <v>265</v>
      </c>
      <c r="F1" s="84" t="s">
        <v>300</v>
      </c>
      <c r="G1" s="84" t="s">
        <v>297</v>
      </c>
    </row>
    <row r="2" spans="1:28" ht="15">
      <c r="A2" s="101">
        <v>1</v>
      </c>
      <c r="B2" s="102" t="s">
        <v>93</v>
      </c>
      <c r="C2" s="44">
        <v>52659</v>
      </c>
      <c r="D2" s="44">
        <v>41090</v>
      </c>
      <c r="E2" s="44">
        <v>11569</v>
      </c>
      <c r="F2" s="79">
        <f>D2/C2</f>
        <v>0.780303461896352</v>
      </c>
      <c r="G2" s="79">
        <f>E2/C2</f>
        <v>0.219696538103648</v>
      </c>
      <c r="I2" s="40"/>
      <c r="J2" s="37"/>
      <c r="R2" s="40"/>
      <c r="S2" s="37"/>
      <c r="AA2" s="2"/>
      <c r="AB2" s="7"/>
    </row>
    <row r="3" spans="1:28" ht="15">
      <c r="A3" s="101">
        <v>2</v>
      </c>
      <c r="B3" s="102" t="s">
        <v>94</v>
      </c>
      <c r="C3" s="44">
        <v>11437</v>
      </c>
      <c r="D3" s="44">
        <v>9804</v>
      </c>
      <c r="E3" s="44">
        <v>1633</v>
      </c>
      <c r="F3" s="79">
        <f aca="true" t="shared" si="0" ref="F3:F66">D3/C3</f>
        <v>0.8572178018711201</v>
      </c>
      <c r="G3" s="79">
        <f aca="true" t="shared" si="1" ref="G3:G66">E3/C3</f>
        <v>0.14278219812887996</v>
      </c>
      <c r="I3" s="40"/>
      <c r="J3" s="37"/>
      <c r="R3" s="40"/>
      <c r="S3" s="37"/>
      <c r="AA3" s="2"/>
      <c r="AB3" s="7"/>
    </row>
    <row r="4" spans="1:28" ht="15">
      <c r="A4" s="101">
        <v>3</v>
      </c>
      <c r="B4" s="102" t="s">
        <v>95</v>
      </c>
      <c r="C4" s="44">
        <v>16906</v>
      </c>
      <c r="D4" s="44">
        <v>14223</v>
      </c>
      <c r="E4" s="44">
        <v>2683</v>
      </c>
      <c r="F4" s="79">
        <f t="shared" si="0"/>
        <v>0.8412989471193659</v>
      </c>
      <c r="G4" s="79">
        <f t="shared" si="1"/>
        <v>0.1587010528806341</v>
      </c>
      <c r="I4" s="40"/>
      <c r="J4" s="37"/>
      <c r="R4" s="40"/>
      <c r="S4" s="37"/>
      <c r="AA4" s="2"/>
      <c r="AB4" s="7"/>
    </row>
    <row r="5" spans="1:28" ht="15">
      <c r="A5" s="101">
        <v>4</v>
      </c>
      <c r="B5" s="102" t="s">
        <v>96</v>
      </c>
      <c r="C5" s="44">
        <v>5669</v>
      </c>
      <c r="D5" s="44">
        <v>5204</v>
      </c>
      <c r="E5" s="44">
        <v>465</v>
      </c>
      <c r="F5" s="79">
        <f t="shared" si="0"/>
        <v>0.9179749514905627</v>
      </c>
      <c r="G5" s="79">
        <f t="shared" si="1"/>
        <v>0.08202504850943729</v>
      </c>
      <c r="I5" s="40"/>
      <c r="J5" s="37"/>
      <c r="R5" s="40"/>
      <c r="S5" s="37"/>
      <c r="AA5" s="2"/>
      <c r="AB5" s="7"/>
    </row>
    <row r="6" spans="1:28" ht="15">
      <c r="A6" s="101">
        <v>5</v>
      </c>
      <c r="B6" s="102" t="s">
        <v>97</v>
      </c>
      <c r="C6" s="44">
        <v>7566</v>
      </c>
      <c r="D6" s="44">
        <v>5859</v>
      </c>
      <c r="E6" s="44">
        <v>1707</v>
      </c>
      <c r="F6" s="79">
        <f t="shared" si="0"/>
        <v>0.774385408406027</v>
      </c>
      <c r="G6" s="79">
        <f t="shared" si="1"/>
        <v>0.22561459159397304</v>
      </c>
      <c r="I6" s="40"/>
      <c r="J6" s="37"/>
      <c r="R6" s="40"/>
      <c r="S6" s="37"/>
      <c r="AA6" s="2"/>
      <c r="AB6" s="7"/>
    </row>
    <row r="7" spans="1:28" ht="15">
      <c r="A7" s="101">
        <v>6</v>
      </c>
      <c r="B7" s="102" t="s">
        <v>98</v>
      </c>
      <c r="C7" s="44">
        <v>131909</v>
      </c>
      <c r="D7" s="44">
        <v>99871</v>
      </c>
      <c r="E7" s="44">
        <v>32038</v>
      </c>
      <c r="F7" s="79">
        <f t="shared" si="0"/>
        <v>0.7571204390905851</v>
      </c>
      <c r="G7" s="79">
        <f t="shared" si="1"/>
        <v>0.24287956090941482</v>
      </c>
      <c r="I7" s="40"/>
      <c r="J7" s="37"/>
      <c r="R7" s="40"/>
      <c r="S7" s="37"/>
      <c r="AA7" s="2"/>
      <c r="AB7" s="7"/>
    </row>
    <row r="8" spans="1:28" ht="15">
      <c r="A8" s="101">
        <v>7</v>
      </c>
      <c r="B8" s="102" t="s">
        <v>99</v>
      </c>
      <c r="C8" s="44">
        <v>90857</v>
      </c>
      <c r="D8" s="44">
        <v>69653</v>
      </c>
      <c r="E8" s="44">
        <v>21204</v>
      </c>
      <c r="F8" s="79">
        <f t="shared" si="0"/>
        <v>0.7666222745633248</v>
      </c>
      <c r="G8" s="79">
        <f t="shared" si="1"/>
        <v>0.2333777254366752</v>
      </c>
      <c r="I8" s="40"/>
      <c r="J8" s="37"/>
      <c r="R8" s="40"/>
      <c r="S8" s="37"/>
      <c r="AA8" s="2"/>
      <c r="AB8" s="7"/>
    </row>
    <row r="9" spans="1:28" ht="15">
      <c r="A9" s="101">
        <v>8</v>
      </c>
      <c r="B9" s="102" t="s">
        <v>100</v>
      </c>
      <c r="C9" s="44">
        <v>4535</v>
      </c>
      <c r="D9" s="44">
        <v>3671</v>
      </c>
      <c r="E9" s="44">
        <v>864</v>
      </c>
      <c r="F9" s="79">
        <f t="shared" si="0"/>
        <v>0.8094818081587651</v>
      </c>
      <c r="G9" s="79">
        <f t="shared" si="1"/>
        <v>0.19051819184123484</v>
      </c>
      <c r="I9" s="40"/>
      <c r="J9" s="37"/>
      <c r="R9" s="40"/>
      <c r="S9" s="37"/>
      <c r="AA9" s="2"/>
      <c r="AB9" s="7"/>
    </row>
    <row r="10" spans="1:28" ht="15">
      <c r="A10" s="101">
        <v>9</v>
      </c>
      <c r="B10" s="102" t="s">
        <v>101</v>
      </c>
      <c r="C10" s="44">
        <v>35597</v>
      </c>
      <c r="D10" s="44">
        <v>27968</v>
      </c>
      <c r="E10" s="44">
        <v>7629</v>
      </c>
      <c r="F10" s="79">
        <f t="shared" si="0"/>
        <v>0.78568418686968</v>
      </c>
      <c r="G10" s="79">
        <f t="shared" si="1"/>
        <v>0.21431581313031997</v>
      </c>
      <c r="I10" s="40"/>
      <c r="J10" s="37"/>
      <c r="R10" s="40"/>
      <c r="S10" s="37"/>
      <c r="AA10" s="2"/>
      <c r="AB10" s="7"/>
    </row>
    <row r="11" spans="1:28" ht="15">
      <c r="A11" s="101">
        <v>10</v>
      </c>
      <c r="B11" s="102" t="s">
        <v>102</v>
      </c>
      <c r="C11" s="44">
        <v>35759</v>
      </c>
      <c r="D11" s="44">
        <v>26528</v>
      </c>
      <c r="E11" s="44">
        <v>9231</v>
      </c>
      <c r="F11" s="79">
        <f t="shared" si="0"/>
        <v>0.7418551972929892</v>
      </c>
      <c r="G11" s="79">
        <f t="shared" si="1"/>
        <v>0.25814480270701085</v>
      </c>
      <c r="I11" s="40"/>
      <c r="J11" s="37"/>
      <c r="R11" s="40"/>
      <c r="S11" s="37"/>
      <c r="AA11" s="2"/>
      <c r="AB11" s="7"/>
    </row>
    <row r="12" spans="1:28" ht="15">
      <c r="A12" s="101">
        <v>11</v>
      </c>
      <c r="B12" s="102" t="s">
        <v>103</v>
      </c>
      <c r="C12" s="44">
        <v>4163</v>
      </c>
      <c r="D12" s="44">
        <v>3030</v>
      </c>
      <c r="E12" s="44">
        <v>1133</v>
      </c>
      <c r="F12" s="79">
        <f t="shared" si="0"/>
        <v>0.7278404996396829</v>
      </c>
      <c r="G12" s="79">
        <f t="shared" si="1"/>
        <v>0.27215950036031705</v>
      </c>
      <c r="I12" s="40"/>
      <c r="J12" s="37"/>
      <c r="R12" s="40"/>
      <c r="S12" s="37"/>
      <c r="AA12" s="2"/>
      <c r="AB12" s="7"/>
    </row>
    <row r="13" spans="1:28" ht="15">
      <c r="A13" s="101">
        <v>12</v>
      </c>
      <c r="B13" s="102" t="s">
        <v>104</v>
      </c>
      <c r="C13" s="44">
        <v>3106</v>
      </c>
      <c r="D13" s="44">
        <v>2796</v>
      </c>
      <c r="E13" s="44">
        <v>310</v>
      </c>
      <c r="F13" s="79">
        <f t="shared" si="0"/>
        <v>0.9001931745009659</v>
      </c>
      <c r="G13" s="79">
        <f t="shared" si="1"/>
        <v>0.09980682549903412</v>
      </c>
      <c r="I13" s="40"/>
      <c r="J13" s="37"/>
      <c r="R13" s="40"/>
      <c r="S13" s="37"/>
      <c r="AA13" s="2"/>
      <c r="AB13" s="7"/>
    </row>
    <row r="14" spans="1:28" ht="15">
      <c r="A14" s="101">
        <v>13</v>
      </c>
      <c r="B14" s="102" t="s">
        <v>105</v>
      </c>
      <c r="C14" s="44">
        <v>4899</v>
      </c>
      <c r="D14" s="44">
        <v>4549</v>
      </c>
      <c r="E14" s="44">
        <v>350</v>
      </c>
      <c r="F14" s="79">
        <f t="shared" si="0"/>
        <v>0.9285568483363952</v>
      </c>
      <c r="G14" s="79">
        <f t="shared" si="1"/>
        <v>0.07144315166360482</v>
      </c>
      <c r="I14" s="40"/>
      <c r="J14" s="37"/>
      <c r="R14" s="40"/>
      <c r="S14" s="37"/>
      <c r="AA14" s="2"/>
      <c r="AB14" s="7"/>
    </row>
    <row r="15" spans="1:28" ht="15">
      <c r="A15" s="101">
        <v>14</v>
      </c>
      <c r="B15" s="102" t="s">
        <v>106</v>
      </c>
      <c r="C15" s="44">
        <v>6819</v>
      </c>
      <c r="D15" s="44">
        <v>5172</v>
      </c>
      <c r="E15" s="44">
        <v>1647</v>
      </c>
      <c r="F15" s="79">
        <f t="shared" si="0"/>
        <v>0.7584689837219534</v>
      </c>
      <c r="G15" s="79">
        <f t="shared" si="1"/>
        <v>0.24153101627804663</v>
      </c>
      <c r="I15" s="40"/>
      <c r="J15" s="37"/>
      <c r="R15" s="40"/>
      <c r="S15" s="37"/>
      <c r="AA15" s="2"/>
      <c r="AB15" s="7"/>
    </row>
    <row r="16" spans="1:28" ht="15">
      <c r="A16" s="101">
        <v>15</v>
      </c>
      <c r="B16" s="102" t="s">
        <v>107</v>
      </c>
      <c r="C16" s="44">
        <v>8448</v>
      </c>
      <c r="D16" s="44">
        <v>6587</v>
      </c>
      <c r="E16" s="44">
        <v>1861</v>
      </c>
      <c r="F16" s="79">
        <f t="shared" si="0"/>
        <v>0.7797111742424242</v>
      </c>
      <c r="G16" s="79">
        <f t="shared" si="1"/>
        <v>0.22028882575757575</v>
      </c>
      <c r="I16" s="40"/>
      <c r="J16" s="37"/>
      <c r="R16" s="40"/>
      <c r="S16" s="37"/>
      <c r="AA16" s="2"/>
      <c r="AB16" s="7"/>
    </row>
    <row r="17" spans="1:7" ht="15">
      <c r="A17" s="101">
        <v>16</v>
      </c>
      <c r="B17" s="102" t="s">
        <v>108</v>
      </c>
      <c r="C17" s="44">
        <v>80197</v>
      </c>
      <c r="D17" s="44">
        <v>59938</v>
      </c>
      <c r="E17" s="44">
        <v>20259</v>
      </c>
      <c r="F17" s="79">
        <f t="shared" si="0"/>
        <v>0.7473845655074379</v>
      </c>
      <c r="G17" s="79">
        <f t="shared" si="1"/>
        <v>0.2526154344925621</v>
      </c>
    </row>
    <row r="18" spans="1:19" ht="15">
      <c r="A18" s="101">
        <v>17</v>
      </c>
      <c r="B18" s="102" t="s">
        <v>109</v>
      </c>
      <c r="C18" s="44">
        <v>15936</v>
      </c>
      <c r="D18" s="44">
        <v>11760</v>
      </c>
      <c r="E18" s="44">
        <v>4176</v>
      </c>
      <c r="F18" s="79">
        <f t="shared" si="0"/>
        <v>0.7379518072289156</v>
      </c>
      <c r="G18" s="79">
        <f t="shared" si="1"/>
        <v>0.2620481927710843</v>
      </c>
      <c r="I18" s="2"/>
      <c r="J18" s="7"/>
      <c r="R18" s="2"/>
      <c r="S18" s="7"/>
    </row>
    <row r="19" spans="1:19" ht="15">
      <c r="A19" s="101">
        <v>18</v>
      </c>
      <c r="B19" s="102" t="s">
        <v>110</v>
      </c>
      <c r="C19" s="44">
        <v>2939</v>
      </c>
      <c r="D19" s="44">
        <v>2431</v>
      </c>
      <c r="E19" s="44">
        <v>508</v>
      </c>
      <c r="F19" s="79">
        <f t="shared" si="0"/>
        <v>0.8271520925484859</v>
      </c>
      <c r="G19" s="79">
        <f t="shared" si="1"/>
        <v>0.17284790745151413</v>
      </c>
      <c r="I19" s="2"/>
      <c r="J19" s="7"/>
      <c r="R19" s="2"/>
      <c r="S19" s="7"/>
    </row>
    <row r="20" spans="1:19" ht="15">
      <c r="A20" s="101">
        <v>19</v>
      </c>
      <c r="B20" s="102" t="s">
        <v>111</v>
      </c>
      <c r="C20" s="44">
        <v>12130</v>
      </c>
      <c r="D20" s="44">
        <v>9731</v>
      </c>
      <c r="E20" s="44">
        <v>2399</v>
      </c>
      <c r="F20" s="79">
        <f t="shared" si="0"/>
        <v>0.8022258862324815</v>
      </c>
      <c r="G20" s="79">
        <f t="shared" si="1"/>
        <v>0.19777411376751855</v>
      </c>
      <c r="I20" s="2"/>
      <c r="J20" s="7"/>
      <c r="R20" s="2"/>
      <c r="S20" s="7"/>
    </row>
    <row r="21" spans="1:19" ht="15">
      <c r="A21" s="101">
        <v>20</v>
      </c>
      <c r="B21" s="102" t="s">
        <v>112</v>
      </c>
      <c r="C21" s="44">
        <v>34159</v>
      </c>
      <c r="D21" s="44">
        <v>26015</v>
      </c>
      <c r="E21" s="44">
        <v>8144</v>
      </c>
      <c r="F21" s="79">
        <f t="shared" si="0"/>
        <v>0.7615855265083873</v>
      </c>
      <c r="G21" s="79">
        <f t="shared" si="1"/>
        <v>0.23841447349161274</v>
      </c>
      <c r="I21" s="2"/>
      <c r="J21" s="7"/>
      <c r="R21" s="2"/>
      <c r="S21" s="7"/>
    </row>
    <row r="22" spans="1:19" ht="15">
      <c r="A22" s="101">
        <v>21</v>
      </c>
      <c r="B22" s="102" t="s">
        <v>113</v>
      </c>
      <c r="C22" s="44">
        <v>16928</v>
      </c>
      <c r="D22" s="44">
        <v>14994</v>
      </c>
      <c r="E22" s="44">
        <v>1934</v>
      </c>
      <c r="F22" s="79">
        <f t="shared" si="0"/>
        <v>0.8857514177693762</v>
      </c>
      <c r="G22" s="79">
        <f t="shared" si="1"/>
        <v>0.11424858223062381</v>
      </c>
      <c r="I22" s="2"/>
      <c r="J22" s="7"/>
      <c r="R22" s="2"/>
      <c r="S22" s="7"/>
    </row>
    <row r="23" spans="1:19" ht="15">
      <c r="A23" s="101">
        <v>22</v>
      </c>
      <c r="B23" s="102" t="s">
        <v>114</v>
      </c>
      <c r="C23" s="44">
        <v>11108</v>
      </c>
      <c r="D23" s="44">
        <v>8502</v>
      </c>
      <c r="E23" s="44">
        <v>2606</v>
      </c>
      <c r="F23" s="79">
        <f t="shared" si="0"/>
        <v>0.765394310406914</v>
      </c>
      <c r="G23" s="79">
        <f t="shared" si="1"/>
        <v>0.23460568959308606</v>
      </c>
      <c r="I23" s="2"/>
      <c r="J23" s="7"/>
      <c r="R23" s="2"/>
      <c r="S23" s="7"/>
    </row>
    <row r="24" spans="1:19" ht="15">
      <c r="A24" s="101">
        <v>23</v>
      </c>
      <c r="B24" s="102" t="s">
        <v>115</v>
      </c>
      <c r="C24" s="44">
        <v>10196</v>
      </c>
      <c r="D24" s="44">
        <v>8772</v>
      </c>
      <c r="E24" s="44">
        <v>1424</v>
      </c>
      <c r="F24" s="79">
        <f t="shared" si="0"/>
        <v>0.8603373872106709</v>
      </c>
      <c r="G24" s="79">
        <f t="shared" si="1"/>
        <v>0.13966261278932915</v>
      </c>
      <c r="I24" s="2"/>
      <c r="J24" s="7"/>
      <c r="R24" s="2"/>
      <c r="S24" s="7"/>
    </row>
    <row r="25" spans="1:19" ht="15">
      <c r="A25" s="101">
        <v>24</v>
      </c>
      <c r="B25" s="102" t="s">
        <v>116</v>
      </c>
      <c r="C25" s="44">
        <v>4615</v>
      </c>
      <c r="D25" s="44">
        <v>3836</v>
      </c>
      <c r="E25" s="44">
        <v>779</v>
      </c>
      <c r="F25" s="79">
        <f t="shared" si="0"/>
        <v>0.8312026002166847</v>
      </c>
      <c r="G25" s="79">
        <f t="shared" si="1"/>
        <v>0.1687973997833153</v>
      </c>
      <c r="I25" s="2"/>
      <c r="J25" s="7"/>
      <c r="R25" s="2"/>
      <c r="S25" s="7"/>
    </row>
    <row r="26" spans="1:19" ht="15">
      <c r="A26" s="101">
        <v>25</v>
      </c>
      <c r="B26" s="102" t="s">
        <v>117</v>
      </c>
      <c r="C26" s="44">
        <v>13095</v>
      </c>
      <c r="D26" s="44">
        <v>11475</v>
      </c>
      <c r="E26" s="44">
        <v>1620</v>
      </c>
      <c r="F26" s="79">
        <f t="shared" si="0"/>
        <v>0.8762886597938144</v>
      </c>
      <c r="G26" s="79">
        <f t="shared" si="1"/>
        <v>0.12371134020618557</v>
      </c>
      <c r="I26" s="2"/>
      <c r="J26" s="7"/>
      <c r="R26" s="2"/>
      <c r="S26" s="7"/>
    </row>
    <row r="27" spans="1:19" ht="15">
      <c r="A27" s="101">
        <v>26</v>
      </c>
      <c r="B27" s="102" t="s">
        <v>118</v>
      </c>
      <c r="C27" s="44">
        <v>17842</v>
      </c>
      <c r="D27" s="44">
        <v>12643</v>
      </c>
      <c r="E27" s="44">
        <v>5199</v>
      </c>
      <c r="F27" s="79">
        <f t="shared" si="0"/>
        <v>0.7086089003474947</v>
      </c>
      <c r="G27" s="79">
        <f t="shared" si="1"/>
        <v>0.2913910996525053</v>
      </c>
      <c r="I27" s="2"/>
      <c r="J27" s="7"/>
      <c r="R27" s="2"/>
      <c r="S27" s="7"/>
    </row>
    <row r="28" spans="1:19" ht="15">
      <c r="A28" s="101">
        <v>27</v>
      </c>
      <c r="B28" s="102" t="s">
        <v>119</v>
      </c>
      <c r="C28" s="44">
        <v>43053</v>
      </c>
      <c r="D28" s="44">
        <v>36823</v>
      </c>
      <c r="E28" s="44">
        <v>6230</v>
      </c>
      <c r="F28" s="79">
        <f t="shared" si="0"/>
        <v>0.855294636842961</v>
      </c>
      <c r="G28" s="79">
        <f t="shared" si="1"/>
        <v>0.144705363157039</v>
      </c>
      <c r="I28" s="2"/>
      <c r="J28" s="7"/>
      <c r="R28" s="2"/>
      <c r="S28" s="7"/>
    </row>
    <row r="29" spans="1:19" ht="15">
      <c r="A29" s="101">
        <v>28</v>
      </c>
      <c r="B29" s="102" t="s">
        <v>120</v>
      </c>
      <c r="C29" s="44">
        <v>9289</v>
      </c>
      <c r="D29" s="44">
        <v>7521</v>
      </c>
      <c r="E29" s="44">
        <v>1768</v>
      </c>
      <c r="F29" s="79">
        <f t="shared" si="0"/>
        <v>0.8096673484766929</v>
      </c>
      <c r="G29" s="79">
        <f t="shared" si="1"/>
        <v>0.19033265152330714</v>
      </c>
      <c r="I29" s="2"/>
      <c r="J29" s="7"/>
      <c r="R29" s="2"/>
      <c r="S29" s="7"/>
    </row>
    <row r="30" spans="1:19" ht="15">
      <c r="A30" s="101">
        <v>29</v>
      </c>
      <c r="B30" s="102" t="s">
        <v>121</v>
      </c>
      <c r="C30" s="44">
        <v>2639</v>
      </c>
      <c r="D30" s="44">
        <v>2203</v>
      </c>
      <c r="E30" s="44">
        <v>436</v>
      </c>
      <c r="F30" s="79">
        <f t="shared" si="0"/>
        <v>0.834785903751421</v>
      </c>
      <c r="G30" s="79">
        <f t="shared" si="1"/>
        <v>0.165214096248579</v>
      </c>
      <c r="I30" s="2"/>
      <c r="J30" s="7"/>
      <c r="R30" s="2"/>
      <c r="S30" s="7"/>
    </row>
    <row r="31" spans="1:19" ht="15">
      <c r="A31" s="101">
        <v>30</v>
      </c>
      <c r="B31" s="102" t="s">
        <v>122</v>
      </c>
      <c r="C31" s="44">
        <v>3245</v>
      </c>
      <c r="D31" s="44">
        <v>2956</v>
      </c>
      <c r="E31" s="44">
        <v>289</v>
      </c>
      <c r="F31" s="79">
        <f t="shared" si="0"/>
        <v>0.910939907550077</v>
      </c>
      <c r="G31" s="79">
        <f t="shared" si="1"/>
        <v>0.08906009244992295</v>
      </c>
      <c r="I31" s="2"/>
      <c r="J31" s="7"/>
      <c r="R31" s="2"/>
      <c r="S31" s="7"/>
    </row>
    <row r="32" spans="1:19" ht="15">
      <c r="A32" s="101">
        <v>31</v>
      </c>
      <c r="B32" s="102" t="s">
        <v>123</v>
      </c>
      <c r="C32" s="44">
        <v>37987</v>
      </c>
      <c r="D32" s="44">
        <v>30812</v>
      </c>
      <c r="E32" s="44">
        <v>7175</v>
      </c>
      <c r="F32" s="79">
        <f t="shared" si="0"/>
        <v>0.8111195935451602</v>
      </c>
      <c r="G32" s="79">
        <f t="shared" si="1"/>
        <v>0.1888804064548398</v>
      </c>
      <c r="I32" s="2"/>
      <c r="J32" s="7"/>
      <c r="R32" s="2"/>
      <c r="S32" s="7"/>
    </row>
    <row r="33" spans="1:7" ht="15">
      <c r="A33" s="101">
        <v>32</v>
      </c>
      <c r="B33" s="102" t="s">
        <v>124</v>
      </c>
      <c r="C33" s="44">
        <v>10908</v>
      </c>
      <c r="D33" s="44">
        <v>8480</v>
      </c>
      <c r="E33" s="44">
        <v>2428</v>
      </c>
      <c r="F33" s="79">
        <f t="shared" si="0"/>
        <v>0.7774110744407774</v>
      </c>
      <c r="G33" s="79">
        <f t="shared" si="1"/>
        <v>0.22258892555922258</v>
      </c>
    </row>
    <row r="34" spans="1:7" ht="15">
      <c r="A34" s="101">
        <v>33</v>
      </c>
      <c r="B34" s="102" t="s">
        <v>125</v>
      </c>
      <c r="C34" s="44">
        <v>43198</v>
      </c>
      <c r="D34" s="44">
        <v>34664</v>
      </c>
      <c r="E34" s="44">
        <v>8534</v>
      </c>
      <c r="F34" s="79">
        <f t="shared" si="0"/>
        <v>0.8024445576184083</v>
      </c>
      <c r="G34" s="79">
        <f t="shared" si="1"/>
        <v>0.19755544238159173</v>
      </c>
    </row>
    <row r="35" spans="1:7" ht="15">
      <c r="A35" s="101">
        <v>34</v>
      </c>
      <c r="B35" s="102" t="s">
        <v>126</v>
      </c>
      <c r="C35" s="44">
        <v>497561</v>
      </c>
      <c r="D35" s="44">
        <v>371575</v>
      </c>
      <c r="E35" s="44">
        <v>125986</v>
      </c>
      <c r="F35" s="79">
        <f t="shared" si="0"/>
        <v>0.7467928555493698</v>
      </c>
      <c r="G35" s="79">
        <f t="shared" si="1"/>
        <v>0.2532071444506302</v>
      </c>
    </row>
    <row r="36" spans="1:7" ht="15">
      <c r="A36" s="101">
        <v>35</v>
      </c>
      <c r="B36" s="102" t="s">
        <v>127</v>
      </c>
      <c r="C36" s="44">
        <v>119091</v>
      </c>
      <c r="D36" s="44">
        <v>86814</v>
      </c>
      <c r="E36" s="44">
        <v>32277</v>
      </c>
      <c r="F36" s="79">
        <f t="shared" si="0"/>
        <v>0.7289719626168224</v>
      </c>
      <c r="G36" s="79">
        <f t="shared" si="1"/>
        <v>0.27102803738317754</v>
      </c>
    </row>
    <row r="37" spans="1:7" ht="15">
      <c r="A37" s="101">
        <v>36</v>
      </c>
      <c r="B37" s="102" t="s">
        <v>128</v>
      </c>
      <c r="C37" s="44">
        <v>4493</v>
      </c>
      <c r="D37" s="44">
        <v>3935</v>
      </c>
      <c r="E37" s="44">
        <v>558</v>
      </c>
      <c r="F37" s="79">
        <f t="shared" si="0"/>
        <v>0.8758068105942577</v>
      </c>
      <c r="G37" s="79">
        <f t="shared" si="1"/>
        <v>0.12419318940574227</v>
      </c>
    </row>
    <row r="38" spans="1:7" ht="15">
      <c r="A38" s="101">
        <v>37</v>
      </c>
      <c r="B38" s="102" t="s">
        <v>129</v>
      </c>
      <c r="C38" s="44">
        <v>9405</v>
      </c>
      <c r="D38" s="44">
        <v>7735</v>
      </c>
      <c r="E38" s="44">
        <v>1670</v>
      </c>
      <c r="F38" s="79">
        <f t="shared" si="0"/>
        <v>0.822434875066454</v>
      </c>
      <c r="G38" s="79">
        <f t="shared" si="1"/>
        <v>0.17756512493354598</v>
      </c>
    </row>
    <row r="39" spans="1:7" ht="15">
      <c r="A39" s="101">
        <v>38</v>
      </c>
      <c r="B39" s="102" t="s">
        <v>130</v>
      </c>
      <c r="C39" s="44">
        <v>31207</v>
      </c>
      <c r="D39" s="44">
        <v>24515</v>
      </c>
      <c r="E39" s="44">
        <v>6692</v>
      </c>
      <c r="F39" s="79">
        <f t="shared" si="0"/>
        <v>0.7855609318422149</v>
      </c>
      <c r="G39" s="79">
        <f t="shared" si="1"/>
        <v>0.2144390681577851</v>
      </c>
    </row>
    <row r="40" spans="1:7" ht="15">
      <c r="A40" s="101">
        <v>39</v>
      </c>
      <c r="B40" s="102" t="s">
        <v>131</v>
      </c>
      <c r="C40" s="44">
        <v>9559</v>
      </c>
      <c r="D40" s="44">
        <v>7190</v>
      </c>
      <c r="E40" s="44">
        <v>2369</v>
      </c>
      <c r="F40" s="79">
        <f t="shared" si="0"/>
        <v>0.7521707291557694</v>
      </c>
      <c r="G40" s="79">
        <f t="shared" si="1"/>
        <v>0.24782927084423056</v>
      </c>
    </row>
    <row r="41" spans="1:7" ht="15">
      <c r="A41" s="101">
        <v>40</v>
      </c>
      <c r="B41" s="102" t="s">
        <v>132</v>
      </c>
      <c r="C41" s="44">
        <v>5299</v>
      </c>
      <c r="D41" s="44">
        <v>4199</v>
      </c>
      <c r="E41" s="44">
        <v>1100</v>
      </c>
      <c r="F41" s="79">
        <f t="shared" si="0"/>
        <v>0.7924136629552746</v>
      </c>
      <c r="G41" s="79">
        <f t="shared" si="1"/>
        <v>0.20758633704472543</v>
      </c>
    </row>
    <row r="42" spans="1:7" ht="15">
      <c r="A42" s="101">
        <v>41</v>
      </c>
      <c r="B42" s="102" t="s">
        <v>133</v>
      </c>
      <c r="C42" s="44">
        <v>36246</v>
      </c>
      <c r="D42" s="44">
        <v>26850</v>
      </c>
      <c r="E42" s="44">
        <v>9396</v>
      </c>
      <c r="F42" s="79">
        <f t="shared" si="0"/>
        <v>0.7407713954643271</v>
      </c>
      <c r="G42" s="79">
        <f t="shared" si="1"/>
        <v>0.2592286045356729</v>
      </c>
    </row>
    <row r="43" spans="1:7" ht="15">
      <c r="A43" s="101">
        <v>42</v>
      </c>
      <c r="B43" s="102" t="s">
        <v>134</v>
      </c>
      <c r="C43" s="44">
        <v>58403</v>
      </c>
      <c r="D43" s="44">
        <v>49913</v>
      </c>
      <c r="E43" s="44">
        <v>8490</v>
      </c>
      <c r="F43" s="79">
        <f t="shared" si="0"/>
        <v>0.8546307552694211</v>
      </c>
      <c r="G43" s="79">
        <f t="shared" si="1"/>
        <v>0.1453692447305789</v>
      </c>
    </row>
    <row r="44" spans="1:7" ht="15">
      <c r="A44" s="101">
        <v>43</v>
      </c>
      <c r="B44" s="102" t="s">
        <v>135</v>
      </c>
      <c r="C44" s="44">
        <v>12746</v>
      </c>
      <c r="D44" s="44">
        <v>9866</v>
      </c>
      <c r="E44" s="44">
        <v>2880</v>
      </c>
      <c r="F44" s="79">
        <f t="shared" si="0"/>
        <v>0.7740467597677703</v>
      </c>
      <c r="G44" s="79">
        <f t="shared" si="1"/>
        <v>0.2259532402322297</v>
      </c>
    </row>
    <row r="45" spans="1:7" ht="15">
      <c r="A45" s="101">
        <v>44</v>
      </c>
      <c r="B45" s="102" t="s">
        <v>136</v>
      </c>
      <c r="C45" s="44">
        <v>15822</v>
      </c>
      <c r="D45" s="44">
        <v>13297</v>
      </c>
      <c r="E45" s="44">
        <v>2525</v>
      </c>
      <c r="F45" s="79">
        <f t="shared" si="0"/>
        <v>0.8404120844393882</v>
      </c>
      <c r="G45" s="79">
        <f t="shared" si="1"/>
        <v>0.1595879155606118</v>
      </c>
    </row>
    <row r="46" spans="1:7" ht="15">
      <c r="A46" s="101">
        <v>45</v>
      </c>
      <c r="B46" s="102" t="s">
        <v>137</v>
      </c>
      <c r="C46" s="44">
        <v>36227</v>
      </c>
      <c r="D46" s="44">
        <v>29218</v>
      </c>
      <c r="E46" s="44">
        <v>7009</v>
      </c>
      <c r="F46" s="79">
        <f t="shared" si="0"/>
        <v>0.8065255196400475</v>
      </c>
      <c r="G46" s="79">
        <f t="shared" si="1"/>
        <v>0.19347448035995252</v>
      </c>
    </row>
    <row r="47" spans="1:7" ht="15">
      <c r="A47" s="101">
        <v>46</v>
      </c>
      <c r="B47" s="102" t="s">
        <v>138</v>
      </c>
      <c r="C47" s="44">
        <v>22433</v>
      </c>
      <c r="D47" s="44">
        <v>18864</v>
      </c>
      <c r="E47" s="44">
        <v>3569</v>
      </c>
      <c r="F47" s="79">
        <f t="shared" si="0"/>
        <v>0.8409040253198413</v>
      </c>
      <c r="G47" s="79">
        <f t="shared" si="1"/>
        <v>0.1590959746801587</v>
      </c>
    </row>
    <row r="48" spans="1:7" ht="15">
      <c r="A48" s="101">
        <v>47</v>
      </c>
      <c r="B48" s="102" t="s">
        <v>139</v>
      </c>
      <c r="C48" s="44">
        <v>9892</v>
      </c>
      <c r="D48" s="44">
        <v>8574</v>
      </c>
      <c r="E48" s="44">
        <v>1318</v>
      </c>
      <c r="F48" s="79">
        <f t="shared" si="0"/>
        <v>0.8667610190052568</v>
      </c>
      <c r="G48" s="79">
        <f t="shared" si="1"/>
        <v>0.13323898099474324</v>
      </c>
    </row>
    <row r="49" spans="1:7" ht="15">
      <c r="A49" s="101">
        <v>48</v>
      </c>
      <c r="B49" s="102" t="s">
        <v>140</v>
      </c>
      <c r="C49" s="44">
        <v>37685</v>
      </c>
      <c r="D49" s="44">
        <v>28663</v>
      </c>
      <c r="E49" s="44">
        <v>9022</v>
      </c>
      <c r="F49" s="79">
        <f t="shared" si="0"/>
        <v>0.7605944009552873</v>
      </c>
      <c r="G49" s="79">
        <f t="shared" si="1"/>
        <v>0.23940559904471276</v>
      </c>
    </row>
    <row r="50" spans="1:7" ht="15">
      <c r="A50" s="101">
        <v>49</v>
      </c>
      <c r="B50" s="102" t="s">
        <v>141</v>
      </c>
      <c r="C50" s="44">
        <v>4105</v>
      </c>
      <c r="D50" s="44">
        <v>3746</v>
      </c>
      <c r="E50" s="44">
        <v>359</v>
      </c>
      <c r="F50" s="79">
        <f t="shared" si="0"/>
        <v>0.9125456760048721</v>
      </c>
      <c r="G50" s="79">
        <f t="shared" si="1"/>
        <v>0.0874543239951279</v>
      </c>
    </row>
    <row r="51" spans="1:7" ht="15">
      <c r="A51" s="101">
        <v>50</v>
      </c>
      <c r="B51" s="102" t="s">
        <v>142</v>
      </c>
      <c r="C51" s="44">
        <v>9383</v>
      </c>
      <c r="D51" s="44">
        <v>7960</v>
      </c>
      <c r="E51" s="44">
        <v>1423</v>
      </c>
      <c r="F51" s="79">
        <f t="shared" si="0"/>
        <v>0.8483427475221145</v>
      </c>
      <c r="G51" s="79">
        <f t="shared" si="1"/>
        <v>0.15165725247788553</v>
      </c>
    </row>
    <row r="52" spans="1:7" ht="15">
      <c r="A52" s="101">
        <v>51</v>
      </c>
      <c r="B52" s="102" t="s">
        <v>143</v>
      </c>
      <c r="C52" s="44">
        <v>8598</v>
      </c>
      <c r="D52" s="44">
        <v>7307</v>
      </c>
      <c r="E52" s="44">
        <v>1291</v>
      </c>
      <c r="F52" s="79">
        <f t="shared" si="0"/>
        <v>0.8498488020469877</v>
      </c>
      <c r="G52" s="79">
        <f t="shared" si="1"/>
        <v>0.15015119795301232</v>
      </c>
    </row>
    <row r="53" spans="1:7" ht="15">
      <c r="A53" s="101">
        <v>52</v>
      </c>
      <c r="B53" s="102" t="s">
        <v>144</v>
      </c>
      <c r="C53" s="44">
        <v>15664</v>
      </c>
      <c r="D53" s="44">
        <v>12801</v>
      </c>
      <c r="E53" s="44">
        <v>2863</v>
      </c>
      <c r="F53" s="79">
        <f t="shared" si="0"/>
        <v>0.8172242083758938</v>
      </c>
      <c r="G53" s="79">
        <f t="shared" si="1"/>
        <v>0.18277579162410623</v>
      </c>
    </row>
    <row r="54" spans="1:7" ht="15">
      <c r="A54" s="101">
        <v>53</v>
      </c>
      <c r="B54" s="102" t="s">
        <v>145</v>
      </c>
      <c r="C54" s="44">
        <v>7833</v>
      </c>
      <c r="D54" s="44">
        <v>6571</v>
      </c>
      <c r="E54" s="44">
        <v>1262</v>
      </c>
      <c r="F54" s="79">
        <f t="shared" si="0"/>
        <v>0.8388867611387718</v>
      </c>
      <c r="G54" s="79">
        <f t="shared" si="1"/>
        <v>0.16111323886122814</v>
      </c>
    </row>
    <row r="55" spans="1:7" ht="15">
      <c r="A55" s="101">
        <v>54</v>
      </c>
      <c r="B55" s="102" t="s">
        <v>146</v>
      </c>
      <c r="C55" s="44">
        <v>25373</v>
      </c>
      <c r="D55" s="44">
        <v>19903</v>
      </c>
      <c r="E55" s="44">
        <v>5470</v>
      </c>
      <c r="F55" s="79">
        <f t="shared" si="0"/>
        <v>0.7844165057344421</v>
      </c>
      <c r="G55" s="79">
        <f t="shared" si="1"/>
        <v>0.21558349426555787</v>
      </c>
    </row>
    <row r="56" spans="1:7" ht="15">
      <c r="A56" s="101">
        <v>55</v>
      </c>
      <c r="B56" s="102" t="s">
        <v>147</v>
      </c>
      <c r="C56" s="44">
        <v>29972</v>
      </c>
      <c r="D56" s="44">
        <v>22885</v>
      </c>
      <c r="E56" s="44">
        <v>7087</v>
      </c>
      <c r="F56" s="79">
        <f t="shared" si="0"/>
        <v>0.7635459762444948</v>
      </c>
      <c r="G56" s="79">
        <f t="shared" si="1"/>
        <v>0.23645402375550514</v>
      </c>
    </row>
    <row r="57" spans="1:7" ht="15">
      <c r="A57" s="101">
        <v>56</v>
      </c>
      <c r="B57" s="102" t="s">
        <v>148</v>
      </c>
      <c r="C57" s="44">
        <v>3210</v>
      </c>
      <c r="D57" s="44">
        <v>3023</v>
      </c>
      <c r="E57" s="44">
        <v>187</v>
      </c>
      <c r="F57" s="79">
        <f t="shared" si="0"/>
        <v>0.9417445482866044</v>
      </c>
      <c r="G57" s="79">
        <f t="shared" si="1"/>
        <v>0.05825545171339564</v>
      </c>
    </row>
    <row r="58" spans="1:7" ht="15">
      <c r="A58" s="101">
        <v>57</v>
      </c>
      <c r="B58" s="102" t="s">
        <v>149</v>
      </c>
      <c r="C58" s="44">
        <v>4758</v>
      </c>
      <c r="D58" s="44">
        <v>3619</v>
      </c>
      <c r="E58" s="44">
        <v>1139</v>
      </c>
      <c r="F58" s="79">
        <f t="shared" si="0"/>
        <v>0.760613703236654</v>
      </c>
      <c r="G58" s="79">
        <f t="shared" si="1"/>
        <v>0.23938629676334594</v>
      </c>
    </row>
    <row r="59" spans="1:7" ht="15">
      <c r="A59" s="101">
        <v>58</v>
      </c>
      <c r="B59" s="102" t="s">
        <v>150</v>
      </c>
      <c r="C59" s="44">
        <v>12083</v>
      </c>
      <c r="D59" s="44">
        <v>10026</v>
      </c>
      <c r="E59" s="44">
        <v>2057</v>
      </c>
      <c r="F59" s="79">
        <f t="shared" si="0"/>
        <v>0.8297608209881652</v>
      </c>
      <c r="G59" s="79">
        <f t="shared" si="1"/>
        <v>0.1702391790118348</v>
      </c>
    </row>
    <row r="60" spans="1:7" ht="15">
      <c r="A60" s="101">
        <v>59</v>
      </c>
      <c r="B60" s="102" t="s">
        <v>151</v>
      </c>
      <c r="C60" s="44">
        <v>23630</v>
      </c>
      <c r="D60" s="44">
        <v>17715</v>
      </c>
      <c r="E60" s="44">
        <v>5915</v>
      </c>
      <c r="F60" s="79">
        <f t="shared" si="0"/>
        <v>0.7496826068556919</v>
      </c>
      <c r="G60" s="79">
        <f t="shared" si="1"/>
        <v>0.25031739314430806</v>
      </c>
    </row>
    <row r="61" spans="1:7" ht="15">
      <c r="A61" s="101">
        <v>60</v>
      </c>
      <c r="B61" s="102" t="s">
        <v>152</v>
      </c>
      <c r="C61" s="44">
        <v>12468</v>
      </c>
      <c r="D61" s="44">
        <v>10213</v>
      </c>
      <c r="E61" s="44">
        <v>2255</v>
      </c>
      <c r="F61" s="79">
        <f t="shared" si="0"/>
        <v>0.8191369906961822</v>
      </c>
      <c r="G61" s="79">
        <f t="shared" si="1"/>
        <v>0.18086300930381777</v>
      </c>
    </row>
    <row r="62" spans="1:7" ht="15">
      <c r="A62" s="101">
        <v>61</v>
      </c>
      <c r="B62" s="102" t="s">
        <v>153</v>
      </c>
      <c r="C62" s="44">
        <v>17971</v>
      </c>
      <c r="D62" s="44">
        <v>14714</v>
      </c>
      <c r="E62" s="44">
        <v>3257</v>
      </c>
      <c r="F62" s="79">
        <f t="shared" si="0"/>
        <v>0.8187635635190028</v>
      </c>
      <c r="G62" s="79">
        <f t="shared" si="1"/>
        <v>0.18123643648099716</v>
      </c>
    </row>
    <row r="63" spans="1:7" ht="15">
      <c r="A63" s="101">
        <v>62</v>
      </c>
      <c r="B63" s="102" t="s">
        <v>154</v>
      </c>
      <c r="C63" s="44">
        <v>1986</v>
      </c>
      <c r="D63" s="44">
        <v>1666</v>
      </c>
      <c r="E63" s="44">
        <v>320</v>
      </c>
      <c r="F63" s="79">
        <f t="shared" si="0"/>
        <v>0.8388721047331319</v>
      </c>
      <c r="G63" s="79">
        <f t="shared" si="1"/>
        <v>0.16112789526686808</v>
      </c>
    </row>
    <row r="64" spans="1:7" ht="15">
      <c r="A64" s="101">
        <v>63</v>
      </c>
      <c r="B64" s="102" t="s">
        <v>155</v>
      </c>
      <c r="C64" s="44">
        <v>29554</v>
      </c>
      <c r="D64" s="44">
        <v>26796</v>
      </c>
      <c r="E64" s="44">
        <v>2758</v>
      </c>
      <c r="F64" s="79">
        <f t="shared" si="0"/>
        <v>0.906679298910469</v>
      </c>
      <c r="G64" s="79">
        <f t="shared" si="1"/>
        <v>0.09332070108953103</v>
      </c>
    </row>
    <row r="65" spans="1:7" ht="15">
      <c r="A65" s="101">
        <v>64</v>
      </c>
      <c r="B65" s="102" t="s">
        <v>156</v>
      </c>
      <c r="C65" s="44">
        <v>11461</v>
      </c>
      <c r="D65" s="44">
        <v>8400</v>
      </c>
      <c r="E65" s="44">
        <v>3061</v>
      </c>
      <c r="F65" s="79">
        <f t="shared" si="0"/>
        <v>0.7329203385393944</v>
      </c>
      <c r="G65" s="79">
        <f t="shared" si="1"/>
        <v>0.2670796614606055</v>
      </c>
    </row>
    <row r="66" spans="1:7" ht="15">
      <c r="A66" s="101">
        <v>65</v>
      </c>
      <c r="B66" s="102" t="s">
        <v>157</v>
      </c>
      <c r="C66" s="44">
        <v>12462</v>
      </c>
      <c r="D66" s="44">
        <v>11503</v>
      </c>
      <c r="E66" s="44">
        <v>959</v>
      </c>
      <c r="F66" s="79">
        <f t="shared" si="0"/>
        <v>0.9230460600224683</v>
      </c>
      <c r="G66" s="79">
        <f t="shared" si="1"/>
        <v>0.0769539399775317</v>
      </c>
    </row>
    <row r="67" spans="1:7" ht="15">
      <c r="A67" s="101">
        <v>66</v>
      </c>
      <c r="B67" s="102" t="s">
        <v>158</v>
      </c>
      <c r="C67" s="44">
        <v>9983</v>
      </c>
      <c r="D67" s="44">
        <v>8565</v>
      </c>
      <c r="E67" s="44">
        <v>1418</v>
      </c>
      <c r="F67" s="79">
        <f aca="true" t="shared" si="2" ref="F67:F83">D67/C67</f>
        <v>0.8579585295001503</v>
      </c>
      <c r="G67" s="79">
        <f aca="true" t="shared" si="3" ref="G67:G83">E67/C67</f>
        <v>0.14204147049984975</v>
      </c>
    </row>
    <row r="68" spans="1:7" ht="15">
      <c r="A68" s="101">
        <v>67</v>
      </c>
      <c r="B68" s="102" t="s">
        <v>159</v>
      </c>
      <c r="C68" s="44">
        <v>11790</v>
      </c>
      <c r="D68" s="44">
        <v>8885</v>
      </c>
      <c r="E68" s="44">
        <v>2905</v>
      </c>
      <c r="F68" s="79">
        <f t="shared" si="2"/>
        <v>0.7536047497879559</v>
      </c>
      <c r="G68" s="79">
        <f t="shared" si="3"/>
        <v>0.24639525021204411</v>
      </c>
    </row>
    <row r="69" spans="1:7" ht="15">
      <c r="A69" s="101">
        <v>68</v>
      </c>
      <c r="B69" s="102" t="s">
        <v>160</v>
      </c>
      <c r="C69" s="44">
        <v>10347</v>
      </c>
      <c r="D69" s="44">
        <v>8546</v>
      </c>
      <c r="E69" s="44">
        <v>1801</v>
      </c>
      <c r="F69" s="79">
        <f t="shared" si="2"/>
        <v>0.8259398859572823</v>
      </c>
      <c r="G69" s="79">
        <f t="shared" si="3"/>
        <v>0.1740601140427177</v>
      </c>
    </row>
    <row r="70" spans="1:7" ht="15">
      <c r="A70" s="101">
        <v>69</v>
      </c>
      <c r="B70" s="102" t="s">
        <v>161</v>
      </c>
      <c r="C70" s="44">
        <v>1662</v>
      </c>
      <c r="D70" s="44">
        <v>1464</v>
      </c>
      <c r="E70" s="44">
        <v>198</v>
      </c>
      <c r="F70" s="79">
        <f t="shared" si="2"/>
        <v>0.8808664259927798</v>
      </c>
      <c r="G70" s="79">
        <f t="shared" si="3"/>
        <v>0.11913357400722022</v>
      </c>
    </row>
    <row r="71" spans="1:7" ht="15">
      <c r="A71" s="101">
        <v>70</v>
      </c>
      <c r="B71" s="102" t="s">
        <v>162</v>
      </c>
      <c r="C71" s="44">
        <v>6607</v>
      </c>
      <c r="D71" s="44">
        <v>5522</v>
      </c>
      <c r="E71" s="44">
        <v>1085</v>
      </c>
      <c r="F71" s="79">
        <f t="shared" si="2"/>
        <v>0.8357802330861208</v>
      </c>
      <c r="G71" s="79">
        <f t="shared" si="3"/>
        <v>0.1642197669138792</v>
      </c>
    </row>
    <row r="72" spans="1:7" ht="15">
      <c r="A72" s="101">
        <v>71</v>
      </c>
      <c r="B72" s="102" t="s">
        <v>163</v>
      </c>
      <c r="C72" s="44">
        <v>5788</v>
      </c>
      <c r="D72" s="44">
        <v>4740</v>
      </c>
      <c r="E72" s="44">
        <v>1048</v>
      </c>
      <c r="F72" s="79">
        <f t="shared" si="2"/>
        <v>0.8189357290946786</v>
      </c>
      <c r="G72" s="79">
        <f t="shared" si="3"/>
        <v>0.18106427090532135</v>
      </c>
    </row>
    <row r="73" spans="1:7" ht="15">
      <c r="A73" s="101">
        <v>72</v>
      </c>
      <c r="B73" s="102" t="s">
        <v>164</v>
      </c>
      <c r="C73" s="44">
        <v>5885</v>
      </c>
      <c r="D73" s="44">
        <v>5339</v>
      </c>
      <c r="E73" s="44">
        <v>546</v>
      </c>
      <c r="F73" s="79">
        <f t="shared" si="2"/>
        <v>0.9072217502124044</v>
      </c>
      <c r="G73" s="79">
        <f t="shared" si="3"/>
        <v>0.09277824978759558</v>
      </c>
    </row>
    <row r="74" spans="1:7" ht="15">
      <c r="A74" s="101">
        <v>73</v>
      </c>
      <c r="B74" s="102" t="s">
        <v>165</v>
      </c>
      <c r="C74" s="44">
        <v>4981</v>
      </c>
      <c r="D74" s="44">
        <v>4641</v>
      </c>
      <c r="E74" s="44">
        <v>340</v>
      </c>
      <c r="F74" s="79">
        <f t="shared" si="2"/>
        <v>0.931740614334471</v>
      </c>
      <c r="G74" s="79">
        <f t="shared" si="3"/>
        <v>0.06825938566552901</v>
      </c>
    </row>
    <row r="75" spans="1:7" ht="15">
      <c r="A75" s="101">
        <v>74</v>
      </c>
      <c r="B75" s="102" t="s">
        <v>166</v>
      </c>
      <c r="C75" s="44">
        <v>4096</v>
      </c>
      <c r="D75" s="44">
        <v>3148</v>
      </c>
      <c r="E75" s="44">
        <v>948</v>
      </c>
      <c r="F75" s="79">
        <f t="shared" si="2"/>
        <v>0.7685546875</v>
      </c>
      <c r="G75" s="79">
        <f t="shared" si="3"/>
        <v>0.2314453125</v>
      </c>
    </row>
    <row r="76" spans="1:7" ht="15">
      <c r="A76" s="101">
        <v>75</v>
      </c>
      <c r="B76" s="102" t="s">
        <v>167</v>
      </c>
      <c r="C76" s="44">
        <v>1972</v>
      </c>
      <c r="D76" s="44">
        <v>1755</v>
      </c>
      <c r="E76" s="44">
        <v>217</v>
      </c>
      <c r="F76" s="79">
        <f t="shared" si="2"/>
        <v>0.8899594320486816</v>
      </c>
      <c r="G76" s="79">
        <f t="shared" si="3"/>
        <v>0.11004056795131846</v>
      </c>
    </row>
    <row r="77" spans="1:7" ht="15">
      <c r="A77" s="101">
        <v>76</v>
      </c>
      <c r="B77" s="102" t="s">
        <v>168</v>
      </c>
      <c r="C77" s="44">
        <v>3473</v>
      </c>
      <c r="D77" s="44">
        <v>3021</v>
      </c>
      <c r="E77" s="44">
        <v>452</v>
      </c>
      <c r="F77" s="79">
        <f t="shared" si="2"/>
        <v>0.8698531528937518</v>
      </c>
      <c r="G77" s="79">
        <f t="shared" si="3"/>
        <v>0.1301468471062482</v>
      </c>
    </row>
    <row r="78" spans="1:7" ht="15">
      <c r="A78" s="101">
        <v>77</v>
      </c>
      <c r="B78" s="102" t="s">
        <v>169</v>
      </c>
      <c r="C78" s="44">
        <v>6972</v>
      </c>
      <c r="D78" s="44">
        <v>5083</v>
      </c>
      <c r="E78" s="44">
        <v>1889</v>
      </c>
      <c r="F78" s="79">
        <f t="shared" si="2"/>
        <v>0.7290590935169249</v>
      </c>
      <c r="G78" s="79">
        <f t="shared" si="3"/>
        <v>0.2709409064830752</v>
      </c>
    </row>
    <row r="79" spans="1:7" ht="15">
      <c r="A79" s="101">
        <v>78</v>
      </c>
      <c r="B79" s="102" t="s">
        <v>170</v>
      </c>
      <c r="C79" s="44">
        <v>4746</v>
      </c>
      <c r="D79" s="44">
        <v>3490</v>
      </c>
      <c r="E79" s="44">
        <v>1256</v>
      </c>
      <c r="F79" s="79">
        <f t="shared" si="2"/>
        <v>0.7353560893383903</v>
      </c>
      <c r="G79" s="79">
        <f t="shared" si="3"/>
        <v>0.26464391066160975</v>
      </c>
    </row>
    <row r="80" spans="1:7" ht="15">
      <c r="A80" s="101">
        <v>79</v>
      </c>
      <c r="B80" s="102" t="s">
        <v>171</v>
      </c>
      <c r="C80" s="44">
        <v>3450</v>
      </c>
      <c r="D80" s="44">
        <v>3048</v>
      </c>
      <c r="E80" s="44">
        <v>402</v>
      </c>
      <c r="F80" s="79">
        <f t="shared" si="2"/>
        <v>0.8834782608695653</v>
      </c>
      <c r="G80" s="79">
        <f t="shared" si="3"/>
        <v>0.11652173913043479</v>
      </c>
    </row>
    <row r="81" spans="1:7" ht="15">
      <c r="A81" s="101">
        <v>80</v>
      </c>
      <c r="B81" s="102" t="s">
        <v>172</v>
      </c>
      <c r="C81" s="44">
        <v>10968</v>
      </c>
      <c r="D81" s="44">
        <v>8827</v>
      </c>
      <c r="E81" s="44">
        <v>2141</v>
      </c>
      <c r="F81" s="79">
        <f t="shared" si="2"/>
        <v>0.8047957695113056</v>
      </c>
      <c r="G81" s="79">
        <f t="shared" si="3"/>
        <v>0.1952042304886944</v>
      </c>
    </row>
    <row r="82" spans="1:7" ht="15.75" thickBot="1">
      <c r="A82" s="101">
        <v>81</v>
      </c>
      <c r="B82" s="102" t="s">
        <v>173</v>
      </c>
      <c r="C82" s="44">
        <v>8773</v>
      </c>
      <c r="D82" s="44">
        <v>6993</v>
      </c>
      <c r="E82" s="44">
        <v>1780</v>
      </c>
      <c r="F82" s="79">
        <f t="shared" si="2"/>
        <v>0.7971047532201071</v>
      </c>
      <c r="G82" s="79">
        <f t="shared" si="3"/>
        <v>0.20289524677989285</v>
      </c>
    </row>
    <row r="83" spans="1:7" ht="15.75" thickBot="1">
      <c r="A83" s="134" t="s">
        <v>90</v>
      </c>
      <c r="B83" s="135"/>
      <c r="C83" s="88">
        <v>2027866</v>
      </c>
      <c r="D83" s="88">
        <v>1582684</v>
      </c>
      <c r="E83" s="88">
        <v>445182</v>
      </c>
      <c r="F83" s="90">
        <f t="shared" si="2"/>
        <v>0.7804677429376498</v>
      </c>
      <c r="G83" s="90">
        <f t="shared" si="3"/>
        <v>0.21953225706235027</v>
      </c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AA83"/>
  <sheetViews>
    <sheetView workbookViewId="0" topLeftCell="A1">
      <selection activeCell="I4" sqref="I4"/>
    </sheetView>
  </sheetViews>
  <sheetFormatPr defaultColWidth="9.140625" defaultRowHeight="15"/>
  <cols>
    <col min="1" max="1" width="9.140625" style="4" customWidth="1"/>
    <col min="2" max="2" width="18.421875" style="4" bestFit="1" customWidth="1"/>
    <col min="3" max="5" width="9.140625" style="4" customWidth="1"/>
    <col min="6" max="6" width="23.28125" style="4" bestFit="1" customWidth="1"/>
    <col min="7" max="7" width="23.421875" style="4" bestFit="1" customWidth="1"/>
    <col min="8" max="8" width="9.140625" style="4" customWidth="1"/>
    <col min="9" max="9" width="11.00390625" style="6" bestFit="1" customWidth="1"/>
    <col min="10" max="10" width="9.140625" style="6" customWidth="1"/>
    <col min="11" max="16" width="9.140625" style="4" customWidth="1"/>
    <col min="17" max="17" width="9.421875" style="4" customWidth="1"/>
    <col min="18" max="19" width="9.140625" style="6" customWidth="1"/>
    <col min="20" max="16384" width="9.140625" style="4" customWidth="1"/>
  </cols>
  <sheetData>
    <row r="1" spans="1:7" ht="59.25" customHeight="1" thickBot="1">
      <c r="A1" s="83" t="s">
        <v>92</v>
      </c>
      <c r="B1" s="100" t="s">
        <v>175</v>
      </c>
      <c r="C1" s="119" t="s">
        <v>263</v>
      </c>
      <c r="D1" s="119" t="s">
        <v>264</v>
      </c>
      <c r="E1" s="119" t="s">
        <v>265</v>
      </c>
      <c r="F1" s="84" t="s">
        <v>300</v>
      </c>
      <c r="G1" s="84" t="s">
        <v>297</v>
      </c>
    </row>
    <row r="2" spans="1:27" ht="15">
      <c r="A2" s="101">
        <v>1</v>
      </c>
      <c r="B2" s="102" t="s">
        <v>93</v>
      </c>
      <c r="C2" s="120">
        <v>19536</v>
      </c>
      <c r="D2" s="121">
        <v>16234</v>
      </c>
      <c r="E2" s="120">
        <v>3302</v>
      </c>
      <c r="F2" s="79">
        <f>D2/C2</f>
        <v>0.8309787059787059</v>
      </c>
      <c r="G2" s="79">
        <f>E2/C2</f>
        <v>0.169021294021294</v>
      </c>
      <c r="I2" s="40"/>
      <c r="J2" s="37"/>
      <c r="R2" s="40"/>
      <c r="S2" s="37"/>
      <c r="Z2" s="2"/>
      <c r="AA2" s="7"/>
    </row>
    <row r="3" spans="1:27" ht="15">
      <c r="A3" s="101">
        <v>2</v>
      </c>
      <c r="B3" s="102" t="s">
        <v>94</v>
      </c>
      <c r="C3" s="120">
        <v>6754</v>
      </c>
      <c r="D3" s="121">
        <v>5930</v>
      </c>
      <c r="E3" s="120">
        <v>824</v>
      </c>
      <c r="F3" s="79">
        <f aca="true" t="shared" si="0" ref="F3:F66">D3/C3</f>
        <v>0.8779982232750962</v>
      </c>
      <c r="G3" s="79">
        <f aca="true" t="shared" si="1" ref="G3:G66">E3/C3</f>
        <v>0.12200177672490375</v>
      </c>
      <c r="I3" s="40"/>
      <c r="J3" s="37"/>
      <c r="R3" s="40"/>
      <c r="S3" s="37"/>
      <c r="Z3" s="2"/>
      <c r="AA3" s="7"/>
    </row>
    <row r="4" spans="1:27" ht="15">
      <c r="A4" s="101">
        <v>3</v>
      </c>
      <c r="B4" s="102" t="s">
        <v>95</v>
      </c>
      <c r="C4" s="120">
        <v>20117</v>
      </c>
      <c r="D4" s="121">
        <v>17013</v>
      </c>
      <c r="E4" s="120">
        <v>3104</v>
      </c>
      <c r="F4" s="79">
        <f t="shared" si="0"/>
        <v>0.8457026395585823</v>
      </c>
      <c r="G4" s="79">
        <f t="shared" si="1"/>
        <v>0.1542973604414177</v>
      </c>
      <c r="I4" s="40"/>
      <c r="J4" s="37"/>
      <c r="R4" s="40"/>
      <c r="S4" s="37"/>
      <c r="Z4" s="2"/>
      <c r="AA4" s="7"/>
    </row>
    <row r="5" spans="1:27" ht="15">
      <c r="A5" s="101">
        <v>4</v>
      </c>
      <c r="B5" s="102" t="s">
        <v>96</v>
      </c>
      <c r="C5" s="120">
        <v>4019</v>
      </c>
      <c r="D5" s="121">
        <v>3829</v>
      </c>
      <c r="E5" s="120">
        <v>190</v>
      </c>
      <c r="F5" s="79">
        <f t="shared" si="0"/>
        <v>0.9527245583478477</v>
      </c>
      <c r="G5" s="79">
        <f t="shared" si="1"/>
        <v>0.04727544165215228</v>
      </c>
      <c r="I5" s="40"/>
      <c r="J5" s="37"/>
      <c r="R5" s="40"/>
      <c r="S5" s="37"/>
      <c r="Z5" s="2"/>
      <c r="AA5" s="7"/>
    </row>
    <row r="6" spans="1:27" ht="15">
      <c r="A6" s="101">
        <v>5</v>
      </c>
      <c r="B6" s="102" t="s">
        <v>97</v>
      </c>
      <c r="C6" s="120">
        <v>6262</v>
      </c>
      <c r="D6" s="121">
        <v>4784</v>
      </c>
      <c r="E6" s="120">
        <v>1478</v>
      </c>
      <c r="F6" s="79">
        <f t="shared" si="0"/>
        <v>0.7639731715106994</v>
      </c>
      <c r="G6" s="79">
        <f t="shared" si="1"/>
        <v>0.23602682848930054</v>
      </c>
      <c r="I6" s="40"/>
      <c r="J6" s="37"/>
      <c r="R6" s="40"/>
      <c r="S6" s="37"/>
      <c r="Z6" s="2"/>
      <c r="AA6" s="7"/>
    </row>
    <row r="7" spans="1:27" ht="15">
      <c r="A7" s="101">
        <v>6</v>
      </c>
      <c r="B7" s="102" t="s">
        <v>98</v>
      </c>
      <c r="C7" s="120">
        <v>18099</v>
      </c>
      <c r="D7" s="121">
        <v>15143</v>
      </c>
      <c r="E7" s="120">
        <v>2956</v>
      </c>
      <c r="F7" s="79">
        <f t="shared" si="0"/>
        <v>0.8366760594507984</v>
      </c>
      <c r="G7" s="79">
        <f t="shared" si="1"/>
        <v>0.1633239405492016</v>
      </c>
      <c r="I7" s="40"/>
      <c r="J7" s="37"/>
      <c r="R7" s="40"/>
      <c r="S7" s="37"/>
      <c r="Z7" s="2"/>
      <c r="AA7" s="7"/>
    </row>
    <row r="8" spans="1:27" ht="15">
      <c r="A8" s="101">
        <v>7</v>
      </c>
      <c r="B8" s="102" t="s">
        <v>99</v>
      </c>
      <c r="C8" s="120">
        <v>44759</v>
      </c>
      <c r="D8" s="121">
        <v>38329</v>
      </c>
      <c r="E8" s="120">
        <v>6430</v>
      </c>
      <c r="F8" s="79">
        <f t="shared" si="0"/>
        <v>0.8563417413257669</v>
      </c>
      <c r="G8" s="79">
        <f t="shared" si="1"/>
        <v>0.14365825867423312</v>
      </c>
      <c r="I8" s="40"/>
      <c r="J8" s="37"/>
      <c r="R8" s="40"/>
      <c r="S8" s="37"/>
      <c r="Z8" s="2"/>
      <c r="AA8" s="7"/>
    </row>
    <row r="9" spans="1:27" ht="15">
      <c r="A9" s="101">
        <v>8</v>
      </c>
      <c r="B9" s="102" t="s">
        <v>100</v>
      </c>
      <c r="C9" s="120">
        <v>1761</v>
      </c>
      <c r="D9" s="121">
        <v>1447</v>
      </c>
      <c r="E9" s="120">
        <v>314</v>
      </c>
      <c r="F9" s="79">
        <f t="shared" si="0"/>
        <v>0.8216922203293583</v>
      </c>
      <c r="G9" s="79">
        <f t="shared" si="1"/>
        <v>0.17830777967064168</v>
      </c>
      <c r="I9" s="40"/>
      <c r="J9" s="37"/>
      <c r="R9" s="40"/>
      <c r="S9" s="37"/>
      <c r="Z9" s="2"/>
      <c r="AA9" s="7"/>
    </row>
    <row r="10" spans="1:27" ht="15">
      <c r="A10" s="101">
        <v>9</v>
      </c>
      <c r="B10" s="102" t="s">
        <v>101</v>
      </c>
      <c r="C10" s="120">
        <v>24742</v>
      </c>
      <c r="D10" s="121">
        <v>20552</v>
      </c>
      <c r="E10" s="120">
        <v>4190</v>
      </c>
      <c r="F10" s="79">
        <f t="shared" si="0"/>
        <v>0.8306523320669307</v>
      </c>
      <c r="G10" s="79">
        <f t="shared" si="1"/>
        <v>0.16934766793306927</v>
      </c>
      <c r="I10" s="40"/>
      <c r="J10" s="37"/>
      <c r="R10" s="40"/>
      <c r="S10" s="37"/>
      <c r="Z10" s="2"/>
      <c r="AA10" s="7"/>
    </row>
    <row r="11" spans="1:27" ht="15">
      <c r="A11" s="101">
        <v>10</v>
      </c>
      <c r="B11" s="102" t="s">
        <v>102</v>
      </c>
      <c r="C11" s="120">
        <v>29114</v>
      </c>
      <c r="D11" s="121">
        <v>23052</v>
      </c>
      <c r="E11" s="120">
        <v>6062</v>
      </c>
      <c r="F11" s="79">
        <f t="shared" si="0"/>
        <v>0.7917840214329875</v>
      </c>
      <c r="G11" s="79">
        <f t="shared" si="1"/>
        <v>0.20821597856701243</v>
      </c>
      <c r="I11" s="40"/>
      <c r="J11" s="37"/>
      <c r="R11" s="40"/>
      <c r="S11" s="37"/>
      <c r="Z11" s="2"/>
      <c r="AA11" s="7"/>
    </row>
    <row r="12" spans="1:27" ht="15">
      <c r="A12" s="101">
        <v>11</v>
      </c>
      <c r="B12" s="102" t="s">
        <v>103</v>
      </c>
      <c r="C12" s="120">
        <v>2400</v>
      </c>
      <c r="D12" s="121">
        <v>2030</v>
      </c>
      <c r="E12" s="120">
        <v>370</v>
      </c>
      <c r="F12" s="79">
        <f t="shared" si="0"/>
        <v>0.8458333333333333</v>
      </c>
      <c r="G12" s="79">
        <f t="shared" si="1"/>
        <v>0.15416666666666667</v>
      </c>
      <c r="I12" s="40"/>
      <c r="J12" s="37"/>
      <c r="R12" s="40"/>
      <c r="S12" s="37"/>
      <c r="Z12" s="2"/>
      <c r="AA12" s="7"/>
    </row>
    <row r="13" spans="1:27" ht="15">
      <c r="A13" s="101">
        <v>12</v>
      </c>
      <c r="B13" s="102" t="s">
        <v>104</v>
      </c>
      <c r="C13" s="120">
        <v>1111</v>
      </c>
      <c r="D13" s="121">
        <v>1059</v>
      </c>
      <c r="E13" s="120">
        <v>52</v>
      </c>
      <c r="F13" s="79">
        <f t="shared" si="0"/>
        <v>0.9531953195319532</v>
      </c>
      <c r="G13" s="79">
        <f t="shared" si="1"/>
        <v>0.046804680468046804</v>
      </c>
      <c r="I13" s="40"/>
      <c r="J13" s="37"/>
      <c r="R13" s="40"/>
      <c r="S13" s="37"/>
      <c r="Z13" s="2"/>
      <c r="AA13" s="7"/>
    </row>
    <row r="14" spans="1:27" ht="15">
      <c r="A14" s="101">
        <v>13</v>
      </c>
      <c r="B14" s="102" t="s">
        <v>105</v>
      </c>
      <c r="C14" s="120">
        <v>3529</v>
      </c>
      <c r="D14" s="121">
        <v>3293</v>
      </c>
      <c r="E14" s="120">
        <v>236</v>
      </c>
      <c r="F14" s="79">
        <f t="shared" si="0"/>
        <v>0.9331255313119864</v>
      </c>
      <c r="G14" s="79">
        <f t="shared" si="1"/>
        <v>0.0668744686880136</v>
      </c>
      <c r="I14" s="40"/>
      <c r="J14" s="37"/>
      <c r="R14" s="40"/>
      <c r="S14" s="37"/>
      <c r="Z14" s="2"/>
      <c r="AA14" s="7"/>
    </row>
    <row r="15" spans="1:27" ht="15">
      <c r="A15" s="101">
        <v>14</v>
      </c>
      <c r="B15" s="102" t="s">
        <v>106</v>
      </c>
      <c r="C15" s="120">
        <v>4441</v>
      </c>
      <c r="D15" s="120">
        <v>3323</v>
      </c>
      <c r="E15" s="120">
        <v>1118</v>
      </c>
      <c r="F15" s="79">
        <f t="shared" si="0"/>
        <v>0.7482548975455978</v>
      </c>
      <c r="G15" s="79">
        <f t="shared" si="1"/>
        <v>0.2517451024544022</v>
      </c>
      <c r="I15" s="40"/>
      <c r="J15" s="37"/>
      <c r="R15" s="40"/>
      <c r="S15" s="37"/>
      <c r="Z15" s="2"/>
      <c r="AA15" s="7"/>
    </row>
    <row r="16" spans="1:27" ht="15">
      <c r="A16" s="101">
        <v>15</v>
      </c>
      <c r="B16" s="102" t="s">
        <v>107</v>
      </c>
      <c r="C16" s="120">
        <v>8455</v>
      </c>
      <c r="D16" s="120">
        <v>5695</v>
      </c>
      <c r="E16" s="120">
        <v>2760</v>
      </c>
      <c r="F16" s="79">
        <f t="shared" si="0"/>
        <v>0.6735659373151981</v>
      </c>
      <c r="G16" s="79">
        <f t="shared" si="1"/>
        <v>0.3264340626848019</v>
      </c>
      <c r="I16" s="40"/>
      <c r="J16" s="37"/>
      <c r="R16" s="40"/>
      <c r="S16" s="37"/>
      <c r="Z16" s="2"/>
      <c r="AA16" s="7"/>
    </row>
    <row r="17" spans="1:7" ht="15">
      <c r="A17" s="101">
        <v>16</v>
      </c>
      <c r="B17" s="102" t="s">
        <v>108</v>
      </c>
      <c r="C17" s="120">
        <v>22272</v>
      </c>
      <c r="D17" s="120">
        <v>18401</v>
      </c>
      <c r="E17" s="120">
        <v>3871</v>
      </c>
      <c r="F17" s="79">
        <f t="shared" si="0"/>
        <v>0.8261943247126436</v>
      </c>
      <c r="G17" s="79">
        <f t="shared" si="1"/>
        <v>0.17380567528735633</v>
      </c>
    </row>
    <row r="18" spans="1:19" ht="15">
      <c r="A18" s="101">
        <v>17</v>
      </c>
      <c r="B18" s="102" t="s">
        <v>109</v>
      </c>
      <c r="C18" s="120">
        <v>12787</v>
      </c>
      <c r="D18" s="120">
        <v>9565</v>
      </c>
      <c r="E18" s="120">
        <v>3222</v>
      </c>
      <c r="F18" s="79">
        <f t="shared" si="0"/>
        <v>0.7480253382341441</v>
      </c>
      <c r="G18" s="79">
        <f t="shared" si="1"/>
        <v>0.2519746617658559</v>
      </c>
      <c r="I18" s="2"/>
      <c r="J18" s="7"/>
      <c r="R18" s="2"/>
      <c r="S18" s="7"/>
    </row>
    <row r="19" spans="1:19" ht="15">
      <c r="A19" s="101">
        <v>18</v>
      </c>
      <c r="B19" s="102" t="s">
        <v>110</v>
      </c>
      <c r="C19" s="120">
        <v>4817</v>
      </c>
      <c r="D19" s="120">
        <v>4127</v>
      </c>
      <c r="E19" s="120">
        <v>690</v>
      </c>
      <c r="F19" s="79">
        <f t="shared" si="0"/>
        <v>0.856757317832676</v>
      </c>
      <c r="G19" s="79">
        <f t="shared" si="1"/>
        <v>0.14324268216732405</v>
      </c>
      <c r="I19" s="2"/>
      <c r="J19" s="7"/>
      <c r="R19" s="2"/>
      <c r="S19" s="7"/>
    </row>
    <row r="20" spans="1:19" ht="15">
      <c r="A20" s="101">
        <v>19</v>
      </c>
      <c r="B20" s="102" t="s">
        <v>111</v>
      </c>
      <c r="C20" s="120">
        <v>9684</v>
      </c>
      <c r="D20" s="120">
        <v>7833</v>
      </c>
      <c r="E20" s="120">
        <v>1851</v>
      </c>
      <c r="F20" s="79">
        <f t="shared" si="0"/>
        <v>0.8088599752168525</v>
      </c>
      <c r="G20" s="79">
        <f t="shared" si="1"/>
        <v>0.19114002478314746</v>
      </c>
      <c r="I20" s="2"/>
      <c r="J20" s="7"/>
      <c r="R20" s="2"/>
      <c r="S20" s="7"/>
    </row>
    <row r="21" spans="1:19" ht="15">
      <c r="A21" s="101">
        <v>20</v>
      </c>
      <c r="B21" s="102" t="s">
        <v>112</v>
      </c>
      <c r="C21" s="120">
        <v>19429</v>
      </c>
      <c r="D21" s="120">
        <v>13705</v>
      </c>
      <c r="E21" s="120">
        <v>5724</v>
      </c>
      <c r="F21" s="79">
        <f t="shared" si="0"/>
        <v>0.7053888517165062</v>
      </c>
      <c r="G21" s="79">
        <f t="shared" si="1"/>
        <v>0.2946111482834938</v>
      </c>
      <c r="I21" s="2"/>
      <c r="J21" s="7"/>
      <c r="R21" s="2"/>
      <c r="S21" s="7"/>
    </row>
    <row r="22" spans="1:19" ht="15">
      <c r="A22" s="101">
        <v>21</v>
      </c>
      <c r="B22" s="102" t="s">
        <v>113</v>
      </c>
      <c r="C22" s="120">
        <v>8231</v>
      </c>
      <c r="D22" s="120">
        <v>7840</v>
      </c>
      <c r="E22" s="120">
        <v>391</v>
      </c>
      <c r="F22" s="79">
        <f t="shared" si="0"/>
        <v>0.9524966589721784</v>
      </c>
      <c r="G22" s="79">
        <f t="shared" si="1"/>
        <v>0.04750334102782165</v>
      </c>
      <c r="I22" s="2"/>
      <c r="J22" s="7"/>
      <c r="R22" s="2"/>
      <c r="S22" s="7"/>
    </row>
    <row r="23" spans="1:19" ht="15">
      <c r="A23" s="101">
        <v>22</v>
      </c>
      <c r="B23" s="102" t="s">
        <v>114</v>
      </c>
      <c r="C23" s="120">
        <v>10786</v>
      </c>
      <c r="D23" s="120">
        <v>9095</v>
      </c>
      <c r="E23" s="120">
        <v>1691</v>
      </c>
      <c r="F23" s="79">
        <f t="shared" si="0"/>
        <v>0.8432226960875209</v>
      </c>
      <c r="G23" s="79">
        <f t="shared" si="1"/>
        <v>0.15677730391247913</v>
      </c>
      <c r="I23" s="2"/>
      <c r="J23" s="7"/>
      <c r="R23" s="2"/>
      <c r="S23" s="7"/>
    </row>
    <row r="24" spans="1:19" ht="15">
      <c r="A24" s="101">
        <v>23</v>
      </c>
      <c r="B24" s="102" t="s">
        <v>115</v>
      </c>
      <c r="C24" s="120">
        <v>6937</v>
      </c>
      <c r="D24" s="120">
        <v>6159</v>
      </c>
      <c r="E24" s="120">
        <v>778</v>
      </c>
      <c r="F24" s="79">
        <f t="shared" si="0"/>
        <v>0.887847772812455</v>
      </c>
      <c r="G24" s="79">
        <f t="shared" si="1"/>
        <v>0.11215222718754504</v>
      </c>
      <c r="I24" s="2"/>
      <c r="J24" s="7"/>
      <c r="R24" s="2"/>
      <c r="S24" s="7"/>
    </row>
    <row r="25" spans="1:19" ht="15">
      <c r="A25" s="101">
        <v>24</v>
      </c>
      <c r="B25" s="102" t="s">
        <v>116</v>
      </c>
      <c r="C25" s="120">
        <v>5116</v>
      </c>
      <c r="D25" s="120">
        <v>4337</v>
      </c>
      <c r="E25" s="120">
        <v>779</v>
      </c>
      <c r="F25" s="79">
        <f t="shared" si="0"/>
        <v>0.8477326035965598</v>
      </c>
      <c r="G25" s="79">
        <f t="shared" si="1"/>
        <v>0.1522673964034402</v>
      </c>
      <c r="I25" s="2"/>
      <c r="J25" s="7"/>
      <c r="R25" s="2"/>
      <c r="S25" s="7"/>
    </row>
    <row r="26" spans="1:19" ht="15">
      <c r="A26" s="101">
        <v>25</v>
      </c>
      <c r="B26" s="102" t="s">
        <v>117</v>
      </c>
      <c r="C26" s="120">
        <v>8732</v>
      </c>
      <c r="D26" s="120">
        <v>8239</v>
      </c>
      <c r="E26" s="120">
        <v>493</v>
      </c>
      <c r="F26" s="79">
        <f t="shared" si="0"/>
        <v>0.9435409986257444</v>
      </c>
      <c r="G26" s="79">
        <f t="shared" si="1"/>
        <v>0.056459001374255614</v>
      </c>
      <c r="I26" s="2"/>
      <c r="J26" s="7"/>
      <c r="R26" s="2"/>
      <c r="S26" s="7"/>
    </row>
    <row r="27" spans="1:19" ht="15">
      <c r="A27" s="101">
        <v>26</v>
      </c>
      <c r="B27" s="102" t="s">
        <v>118</v>
      </c>
      <c r="C27" s="120">
        <v>7490</v>
      </c>
      <c r="D27" s="120">
        <v>6139</v>
      </c>
      <c r="E27" s="120">
        <v>1351</v>
      </c>
      <c r="F27" s="79">
        <f t="shared" si="0"/>
        <v>0.819626168224299</v>
      </c>
      <c r="G27" s="79">
        <f t="shared" si="1"/>
        <v>0.18037383177570093</v>
      </c>
      <c r="I27" s="2"/>
      <c r="J27" s="7"/>
      <c r="R27" s="2"/>
      <c r="S27" s="7"/>
    </row>
    <row r="28" spans="1:19" ht="15">
      <c r="A28" s="101">
        <v>27</v>
      </c>
      <c r="B28" s="102" t="s">
        <v>119</v>
      </c>
      <c r="C28" s="120">
        <v>18056</v>
      </c>
      <c r="D28" s="120">
        <v>16187</v>
      </c>
      <c r="E28" s="120">
        <v>1869</v>
      </c>
      <c r="F28" s="79">
        <f t="shared" si="0"/>
        <v>0.8964887018165707</v>
      </c>
      <c r="G28" s="79">
        <f t="shared" si="1"/>
        <v>0.10351129818342933</v>
      </c>
      <c r="I28" s="2"/>
      <c r="J28" s="7"/>
      <c r="R28" s="2"/>
      <c r="S28" s="7"/>
    </row>
    <row r="29" spans="1:19" ht="15">
      <c r="A29" s="101">
        <v>28</v>
      </c>
      <c r="B29" s="102" t="s">
        <v>120</v>
      </c>
      <c r="C29" s="120">
        <v>9637</v>
      </c>
      <c r="D29" s="120">
        <v>7095</v>
      </c>
      <c r="E29" s="120">
        <v>2542</v>
      </c>
      <c r="F29" s="79">
        <f t="shared" si="0"/>
        <v>0.736224966275812</v>
      </c>
      <c r="G29" s="79">
        <f t="shared" si="1"/>
        <v>0.26377503372418803</v>
      </c>
      <c r="I29" s="2"/>
      <c r="J29" s="7"/>
      <c r="R29" s="2"/>
      <c r="S29" s="7"/>
    </row>
    <row r="30" spans="1:19" ht="15">
      <c r="A30" s="101">
        <v>29</v>
      </c>
      <c r="B30" s="102" t="s">
        <v>121</v>
      </c>
      <c r="C30" s="120">
        <v>3205</v>
      </c>
      <c r="D30" s="120">
        <v>2477</v>
      </c>
      <c r="E30" s="120">
        <v>728</v>
      </c>
      <c r="F30" s="79">
        <f t="shared" si="0"/>
        <v>0.7728549141965678</v>
      </c>
      <c r="G30" s="79">
        <f t="shared" si="1"/>
        <v>0.22714508580343215</v>
      </c>
      <c r="I30" s="2"/>
      <c r="J30" s="7"/>
      <c r="R30" s="2"/>
      <c r="S30" s="7"/>
    </row>
    <row r="31" spans="1:19" ht="15">
      <c r="A31" s="101">
        <v>30</v>
      </c>
      <c r="B31" s="102" t="s">
        <v>122</v>
      </c>
      <c r="C31" s="120">
        <v>1676</v>
      </c>
      <c r="D31" s="120">
        <v>1423</v>
      </c>
      <c r="E31" s="120">
        <v>253</v>
      </c>
      <c r="F31" s="79">
        <f t="shared" si="0"/>
        <v>0.8490453460620525</v>
      </c>
      <c r="G31" s="79">
        <f t="shared" si="1"/>
        <v>0.1509546539379475</v>
      </c>
      <c r="I31" s="2"/>
      <c r="J31" s="7"/>
      <c r="R31" s="2"/>
      <c r="S31" s="7"/>
    </row>
    <row r="32" spans="1:19" ht="15">
      <c r="A32" s="101">
        <v>31</v>
      </c>
      <c r="B32" s="102" t="s">
        <v>123</v>
      </c>
      <c r="C32" s="120">
        <v>26370</v>
      </c>
      <c r="D32" s="120">
        <v>22149</v>
      </c>
      <c r="E32" s="120">
        <v>4221</v>
      </c>
      <c r="F32" s="79">
        <f t="shared" si="0"/>
        <v>0.8399317406143345</v>
      </c>
      <c r="G32" s="79">
        <f t="shared" si="1"/>
        <v>0.16006825938566552</v>
      </c>
      <c r="I32" s="2"/>
      <c r="J32" s="7"/>
      <c r="R32" s="2"/>
      <c r="S32" s="7"/>
    </row>
    <row r="33" spans="1:7" ht="15">
      <c r="A33" s="101">
        <v>32</v>
      </c>
      <c r="B33" s="102" t="s">
        <v>124</v>
      </c>
      <c r="C33" s="120">
        <v>7190</v>
      </c>
      <c r="D33" s="120">
        <v>5672</v>
      </c>
      <c r="E33" s="120">
        <v>1518</v>
      </c>
      <c r="F33" s="79">
        <f t="shared" si="0"/>
        <v>0.7888734353268428</v>
      </c>
      <c r="G33" s="79">
        <f t="shared" si="1"/>
        <v>0.21112656467315716</v>
      </c>
    </row>
    <row r="34" spans="1:7" ht="15">
      <c r="A34" s="101">
        <v>33</v>
      </c>
      <c r="B34" s="102" t="s">
        <v>125</v>
      </c>
      <c r="C34" s="120">
        <v>35943</v>
      </c>
      <c r="D34" s="120">
        <v>31508</v>
      </c>
      <c r="E34" s="120">
        <v>4435</v>
      </c>
      <c r="F34" s="79">
        <f t="shared" si="0"/>
        <v>0.8766101883537823</v>
      </c>
      <c r="G34" s="79">
        <f t="shared" si="1"/>
        <v>0.12338981164621762</v>
      </c>
    </row>
    <row r="35" spans="1:7" ht="15">
      <c r="A35" s="101">
        <v>34</v>
      </c>
      <c r="B35" s="102" t="s">
        <v>126</v>
      </c>
      <c r="C35" s="120">
        <v>6428</v>
      </c>
      <c r="D35" s="121">
        <v>5057</v>
      </c>
      <c r="E35" s="120">
        <v>1371</v>
      </c>
      <c r="F35" s="79">
        <f t="shared" si="0"/>
        <v>0.7867143746110765</v>
      </c>
      <c r="G35" s="79">
        <f t="shared" si="1"/>
        <v>0.21328562538892346</v>
      </c>
    </row>
    <row r="36" spans="1:7" ht="15">
      <c r="A36" s="101">
        <v>35</v>
      </c>
      <c r="B36" s="102" t="s">
        <v>127</v>
      </c>
      <c r="C36" s="120">
        <v>30790</v>
      </c>
      <c r="D36" s="121">
        <v>26365</v>
      </c>
      <c r="E36" s="120">
        <v>4425</v>
      </c>
      <c r="F36" s="79">
        <f t="shared" si="0"/>
        <v>0.856284507957129</v>
      </c>
      <c r="G36" s="79">
        <f t="shared" si="1"/>
        <v>0.14371549204287107</v>
      </c>
    </row>
    <row r="37" spans="1:7" ht="15">
      <c r="A37" s="101">
        <v>36</v>
      </c>
      <c r="B37" s="102" t="s">
        <v>128</v>
      </c>
      <c r="C37" s="120">
        <v>5084</v>
      </c>
      <c r="D37" s="120">
        <v>4846</v>
      </c>
      <c r="E37" s="120">
        <v>238</v>
      </c>
      <c r="F37" s="79">
        <f t="shared" si="0"/>
        <v>0.9531864673485445</v>
      </c>
      <c r="G37" s="79">
        <f t="shared" si="1"/>
        <v>0.04681353265145555</v>
      </c>
    </row>
    <row r="38" spans="1:7" ht="15">
      <c r="A38" s="101">
        <v>37</v>
      </c>
      <c r="B38" s="102" t="s">
        <v>129</v>
      </c>
      <c r="C38" s="120">
        <v>10704</v>
      </c>
      <c r="D38" s="121">
        <v>8675</v>
      </c>
      <c r="E38" s="120">
        <v>2029</v>
      </c>
      <c r="F38" s="79">
        <f t="shared" si="0"/>
        <v>0.8104446935724963</v>
      </c>
      <c r="G38" s="79">
        <f t="shared" si="1"/>
        <v>0.18955530642750373</v>
      </c>
    </row>
    <row r="39" spans="1:7" ht="15">
      <c r="A39" s="101">
        <v>38</v>
      </c>
      <c r="B39" s="102" t="s">
        <v>130</v>
      </c>
      <c r="C39" s="120">
        <v>13113</v>
      </c>
      <c r="D39" s="121">
        <v>11549</v>
      </c>
      <c r="E39" s="120">
        <v>1564</v>
      </c>
      <c r="F39" s="79">
        <f t="shared" si="0"/>
        <v>0.8807290475101045</v>
      </c>
      <c r="G39" s="79">
        <f t="shared" si="1"/>
        <v>0.11927095248989553</v>
      </c>
    </row>
    <row r="40" spans="1:7" ht="15">
      <c r="A40" s="101">
        <v>39</v>
      </c>
      <c r="B40" s="102" t="s">
        <v>131</v>
      </c>
      <c r="C40" s="120">
        <v>5689</v>
      </c>
      <c r="D40" s="121">
        <v>4472</v>
      </c>
      <c r="E40" s="120">
        <v>1217</v>
      </c>
      <c r="F40" s="79">
        <f t="shared" si="0"/>
        <v>0.7860783969063104</v>
      </c>
      <c r="G40" s="79">
        <f t="shared" si="1"/>
        <v>0.21392160309368957</v>
      </c>
    </row>
    <row r="41" spans="1:7" ht="15">
      <c r="A41" s="101">
        <v>40</v>
      </c>
      <c r="B41" s="102" t="s">
        <v>132</v>
      </c>
      <c r="C41" s="120">
        <v>4417</v>
      </c>
      <c r="D41" s="121">
        <v>3502</v>
      </c>
      <c r="E41" s="120">
        <v>915</v>
      </c>
      <c r="F41" s="79">
        <f t="shared" si="0"/>
        <v>0.792845822956758</v>
      </c>
      <c r="G41" s="79">
        <f t="shared" si="1"/>
        <v>0.20715417704324202</v>
      </c>
    </row>
    <row r="42" spans="1:7" ht="15">
      <c r="A42" s="101">
        <v>41</v>
      </c>
      <c r="B42" s="102" t="s">
        <v>133</v>
      </c>
      <c r="C42" s="120">
        <v>3216</v>
      </c>
      <c r="D42" s="121">
        <v>2718</v>
      </c>
      <c r="E42" s="120">
        <v>498</v>
      </c>
      <c r="F42" s="79">
        <f t="shared" si="0"/>
        <v>0.8451492537313433</v>
      </c>
      <c r="G42" s="79">
        <f t="shared" si="1"/>
        <v>0.15485074626865672</v>
      </c>
    </row>
    <row r="43" spans="1:7" ht="15">
      <c r="A43" s="101">
        <v>42</v>
      </c>
      <c r="B43" s="102" t="s">
        <v>134</v>
      </c>
      <c r="C43" s="120">
        <v>49627</v>
      </c>
      <c r="D43" s="121">
        <v>42184</v>
      </c>
      <c r="E43" s="120">
        <v>7443</v>
      </c>
      <c r="F43" s="79">
        <f t="shared" si="0"/>
        <v>0.8500211578374675</v>
      </c>
      <c r="G43" s="79">
        <f t="shared" si="1"/>
        <v>0.1499788421625325</v>
      </c>
    </row>
    <row r="44" spans="1:7" ht="15">
      <c r="A44" s="101">
        <v>43</v>
      </c>
      <c r="B44" s="102" t="s">
        <v>135</v>
      </c>
      <c r="C44" s="120">
        <v>8891</v>
      </c>
      <c r="D44" s="121">
        <v>6869</v>
      </c>
      <c r="E44" s="120">
        <v>2022</v>
      </c>
      <c r="F44" s="79">
        <f t="shared" si="0"/>
        <v>0.772579012484535</v>
      </c>
      <c r="G44" s="79">
        <f t="shared" si="1"/>
        <v>0.22742098751546508</v>
      </c>
    </row>
    <row r="45" spans="1:7" ht="15">
      <c r="A45" s="101">
        <v>44</v>
      </c>
      <c r="B45" s="102" t="s">
        <v>136</v>
      </c>
      <c r="C45" s="120">
        <v>15530</v>
      </c>
      <c r="D45" s="121">
        <v>13150</v>
      </c>
      <c r="E45" s="120">
        <v>2380</v>
      </c>
      <c r="F45" s="79">
        <f t="shared" si="0"/>
        <v>0.8467482292337412</v>
      </c>
      <c r="G45" s="79">
        <f t="shared" si="1"/>
        <v>0.15325177076625884</v>
      </c>
    </row>
    <row r="46" spans="1:7" ht="15">
      <c r="A46" s="101">
        <v>45</v>
      </c>
      <c r="B46" s="102" t="s">
        <v>137</v>
      </c>
      <c r="C46" s="120">
        <v>40025</v>
      </c>
      <c r="D46" s="121">
        <v>33706</v>
      </c>
      <c r="E46" s="120">
        <v>6319</v>
      </c>
      <c r="F46" s="79">
        <f t="shared" si="0"/>
        <v>0.8421236727045597</v>
      </c>
      <c r="G46" s="79">
        <f t="shared" si="1"/>
        <v>0.15787632729544035</v>
      </c>
    </row>
    <row r="47" spans="1:7" ht="15">
      <c r="A47" s="101">
        <v>46</v>
      </c>
      <c r="B47" s="102" t="s">
        <v>138</v>
      </c>
      <c r="C47" s="120">
        <v>12595</v>
      </c>
      <c r="D47" s="121">
        <v>10844</v>
      </c>
      <c r="E47" s="120">
        <v>1751</v>
      </c>
      <c r="F47" s="79">
        <f t="shared" si="0"/>
        <v>0.8609765780071457</v>
      </c>
      <c r="G47" s="79">
        <f t="shared" si="1"/>
        <v>0.1390234219928543</v>
      </c>
    </row>
    <row r="48" spans="1:7" ht="15">
      <c r="A48" s="101">
        <v>47</v>
      </c>
      <c r="B48" s="102" t="s">
        <v>139</v>
      </c>
      <c r="C48" s="120">
        <v>10156</v>
      </c>
      <c r="D48" s="121">
        <v>9203</v>
      </c>
      <c r="E48" s="120">
        <v>953</v>
      </c>
      <c r="F48" s="79">
        <f t="shared" si="0"/>
        <v>0.9061638440330839</v>
      </c>
      <c r="G48" s="79">
        <f t="shared" si="1"/>
        <v>0.09383615596691611</v>
      </c>
    </row>
    <row r="49" spans="1:7" ht="15">
      <c r="A49" s="101">
        <v>48</v>
      </c>
      <c r="B49" s="102" t="s">
        <v>140</v>
      </c>
      <c r="C49" s="120">
        <v>14385</v>
      </c>
      <c r="D49" s="121">
        <v>11714</v>
      </c>
      <c r="E49" s="120">
        <v>2671</v>
      </c>
      <c r="F49" s="79">
        <f t="shared" si="0"/>
        <v>0.8143204727146333</v>
      </c>
      <c r="G49" s="79">
        <f t="shared" si="1"/>
        <v>0.1856795272853667</v>
      </c>
    </row>
    <row r="50" spans="1:7" ht="15">
      <c r="A50" s="101">
        <v>49</v>
      </c>
      <c r="B50" s="102" t="s">
        <v>141</v>
      </c>
      <c r="C50" s="120">
        <v>2961</v>
      </c>
      <c r="D50" s="121">
        <v>2764</v>
      </c>
      <c r="E50" s="120">
        <v>197</v>
      </c>
      <c r="F50" s="79">
        <f t="shared" si="0"/>
        <v>0.933468422830125</v>
      </c>
      <c r="G50" s="79">
        <f t="shared" si="1"/>
        <v>0.06653157716987504</v>
      </c>
    </row>
    <row r="51" spans="1:7" ht="15">
      <c r="A51" s="101">
        <v>50</v>
      </c>
      <c r="B51" s="102" t="s">
        <v>142</v>
      </c>
      <c r="C51" s="120">
        <v>9237</v>
      </c>
      <c r="D51" s="121">
        <v>7772</v>
      </c>
      <c r="E51" s="120">
        <v>1465</v>
      </c>
      <c r="F51" s="79">
        <f t="shared" si="0"/>
        <v>0.8413987225289596</v>
      </c>
      <c r="G51" s="79">
        <f t="shared" si="1"/>
        <v>0.15860127747104039</v>
      </c>
    </row>
    <row r="52" spans="1:7" ht="15">
      <c r="A52" s="101">
        <v>51</v>
      </c>
      <c r="B52" s="102" t="s">
        <v>143</v>
      </c>
      <c r="C52" s="120">
        <v>13546</v>
      </c>
      <c r="D52" s="121">
        <v>12343</v>
      </c>
      <c r="E52" s="120">
        <v>1203</v>
      </c>
      <c r="F52" s="79">
        <f t="shared" si="0"/>
        <v>0.9111914956444707</v>
      </c>
      <c r="G52" s="79">
        <f t="shared" si="1"/>
        <v>0.08880850435552931</v>
      </c>
    </row>
    <row r="53" spans="1:7" ht="15">
      <c r="A53" s="101">
        <v>52</v>
      </c>
      <c r="B53" s="102" t="s">
        <v>144</v>
      </c>
      <c r="C53" s="120">
        <v>14109</v>
      </c>
      <c r="D53" s="121">
        <v>11438</v>
      </c>
      <c r="E53" s="120">
        <v>2671</v>
      </c>
      <c r="F53" s="79">
        <f t="shared" si="0"/>
        <v>0.8106882131972499</v>
      </c>
      <c r="G53" s="79">
        <f t="shared" si="1"/>
        <v>0.18931178680275002</v>
      </c>
    </row>
    <row r="54" spans="1:7" ht="15">
      <c r="A54" s="101">
        <v>53</v>
      </c>
      <c r="B54" s="102" t="s">
        <v>145</v>
      </c>
      <c r="C54" s="120">
        <v>10196</v>
      </c>
      <c r="D54" s="121">
        <v>5641</v>
      </c>
      <c r="E54" s="120">
        <v>4555</v>
      </c>
      <c r="F54" s="79">
        <f t="shared" si="0"/>
        <v>0.5532561788936838</v>
      </c>
      <c r="G54" s="79">
        <f t="shared" si="1"/>
        <v>0.4467438211063162</v>
      </c>
    </row>
    <row r="55" spans="1:7" ht="15">
      <c r="A55" s="101">
        <v>54</v>
      </c>
      <c r="B55" s="102" t="s">
        <v>146</v>
      </c>
      <c r="C55" s="120">
        <v>12054</v>
      </c>
      <c r="D55" s="121">
        <v>9969</v>
      </c>
      <c r="E55" s="120">
        <v>2085</v>
      </c>
      <c r="F55" s="79">
        <f t="shared" si="0"/>
        <v>0.8270283723245395</v>
      </c>
      <c r="G55" s="79">
        <f t="shared" si="1"/>
        <v>0.17297162767546043</v>
      </c>
    </row>
    <row r="56" spans="1:7" ht="15">
      <c r="A56" s="101">
        <v>55</v>
      </c>
      <c r="B56" s="102" t="s">
        <v>147</v>
      </c>
      <c r="C56" s="120">
        <v>26639</v>
      </c>
      <c r="D56" s="121">
        <v>20984</v>
      </c>
      <c r="E56" s="120">
        <v>5655</v>
      </c>
      <c r="F56" s="79">
        <f t="shared" si="0"/>
        <v>0.7877172566537783</v>
      </c>
      <c r="G56" s="79">
        <f t="shared" si="1"/>
        <v>0.21228274334622171</v>
      </c>
    </row>
    <row r="57" spans="1:7" ht="15">
      <c r="A57" s="101">
        <v>56</v>
      </c>
      <c r="B57" s="102" t="s">
        <v>148</v>
      </c>
      <c r="C57" s="120">
        <v>2348</v>
      </c>
      <c r="D57" s="121">
        <v>2274</v>
      </c>
      <c r="E57" s="120">
        <v>74</v>
      </c>
      <c r="F57" s="79">
        <f t="shared" si="0"/>
        <v>0.9684838160136287</v>
      </c>
      <c r="G57" s="79">
        <f t="shared" si="1"/>
        <v>0.03151618398637138</v>
      </c>
    </row>
    <row r="58" spans="1:7" ht="15">
      <c r="A58" s="101">
        <v>57</v>
      </c>
      <c r="B58" s="102" t="s">
        <v>149</v>
      </c>
      <c r="C58" s="120">
        <v>4026</v>
      </c>
      <c r="D58" s="121">
        <v>3352</v>
      </c>
      <c r="E58" s="120">
        <v>674</v>
      </c>
      <c r="F58" s="79">
        <f t="shared" si="0"/>
        <v>0.8325881768504719</v>
      </c>
      <c r="G58" s="79">
        <f t="shared" si="1"/>
        <v>0.16741182314952807</v>
      </c>
    </row>
    <row r="59" spans="1:7" ht="15">
      <c r="A59" s="101">
        <v>58</v>
      </c>
      <c r="B59" s="102" t="s">
        <v>150</v>
      </c>
      <c r="C59" s="120">
        <v>15419</v>
      </c>
      <c r="D59" s="121">
        <v>13338</v>
      </c>
      <c r="E59" s="120">
        <v>2081</v>
      </c>
      <c r="F59" s="79">
        <f t="shared" si="0"/>
        <v>0.8650366431026656</v>
      </c>
      <c r="G59" s="79">
        <f t="shared" si="1"/>
        <v>0.13496335689733446</v>
      </c>
    </row>
    <row r="60" spans="1:7" ht="15">
      <c r="A60" s="101">
        <v>59</v>
      </c>
      <c r="B60" s="102" t="s">
        <v>151</v>
      </c>
      <c r="C60" s="120">
        <v>8545</v>
      </c>
      <c r="D60" s="121">
        <v>6844</v>
      </c>
      <c r="E60" s="120">
        <v>1701</v>
      </c>
      <c r="F60" s="79">
        <f t="shared" si="0"/>
        <v>0.8009362200117027</v>
      </c>
      <c r="G60" s="79">
        <f t="shared" si="1"/>
        <v>0.19906377998829725</v>
      </c>
    </row>
    <row r="61" spans="1:7" ht="15">
      <c r="A61" s="101">
        <v>60</v>
      </c>
      <c r="B61" s="102" t="s">
        <v>152</v>
      </c>
      <c r="C61" s="120">
        <v>11910</v>
      </c>
      <c r="D61" s="121">
        <v>10625</v>
      </c>
      <c r="E61" s="120">
        <v>1285</v>
      </c>
      <c r="F61" s="79">
        <f t="shared" si="0"/>
        <v>0.8921074727120067</v>
      </c>
      <c r="G61" s="79">
        <f t="shared" si="1"/>
        <v>0.10789252728799328</v>
      </c>
    </row>
    <row r="62" spans="1:7" ht="15">
      <c r="A62" s="101">
        <v>61</v>
      </c>
      <c r="B62" s="102" t="s">
        <v>153</v>
      </c>
      <c r="C62" s="120">
        <v>7446</v>
      </c>
      <c r="D62" s="121">
        <v>5156</v>
      </c>
      <c r="E62" s="120">
        <v>2290</v>
      </c>
      <c r="F62" s="79">
        <f t="shared" si="0"/>
        <v>0.6924523233951114</v>
      </c>
      <c r="G62" s="79">
        <f t="shared" si="1"/>
        <v>0.3075476766048885</v>
      </c>
    </row>
    <row r="63" spans="1:7" ht="15">
      <c r="A63" s="101">
        <v>62</v>
      </c>
      <c r="B63" s="102" t="s">
        <v>154</v>
      </c>
      <c r="C63" s="120">
        <v>1360</v>
      </c>
      <c r="D63" s="121">
        <v>1238</v>
      </c>
      <c r="E63" s="120">
        <v>122</v>
      </c>
      <c r="F63" s="79">
        <f t="shared" si="0"/>
        <v>0.9102941176470588</v>
      </c>
      <c r="G63" s="79">
        <f t="shared" si="1"/>
        <v>0.08970588235294118</v>
      </c>
    </row>
    <row r="64" spans="1:7" ht="15">
      <c r="A64" s="101">
        <v>63</v>
      </c>
      <c r="B64" s="102" t="s">
        <v>155</v>
      </c>
      <c r="C64" s="120">
        <v>22287</v>
      </c>
      <c r="D64" s="121">
        <v>20106</v>
      </c>
      <c r="E64" s="120">
        <v>2181</v>
      </c>
      <c r="F64" s="79">
        <f t="shared" si="0"/>
        <v>0.9021402611387804</v>
      </c>
      <c r="G64" s="79">
        <f t="shared" si="1"/>
        <v>0.09785973886121954</v>
      </c>
    </row>
    <row r="65" spans="1:7" ht="15">
      <c r="A65" s="101">
        <v>64</v>
      </c>
      <c r="B65" s="102" t="s">
        <v>156</v>
      </c>
      <c r="C65" s="120">
        <v>8629</v>
      </c>
      <c r="D65" s="121">
        <v>6017</v>
      </c>
      <c r="E65" s="120">
        <v>2612</v>
      </c>
      <c r="F65" s="79">
        <f t="shared" si="0"/>
        <v>0.6972998029899177</v>
      </c>
      <c r="G65" s="79">
        <f t="shared" si="1"/>
        <v>0.3027001970100823</v>
      </c>
    </row>
    <row r="66" spans="1:7" ht="15">
      <c r="A66" s="101">
        <v>65</v>
      </c>
      <c r="B66" s="102" t="s">
        <v>157</v>
      </c>
      <c r="C66" s="120">
        <v>3907</v>
      </c>
      <c r="D66" s="121">
        <v>3733</v>
      </c>
      <c r="E66" s="120">
        <v>174</v>
      </c>
      <c r="F66" s="79">
        <f t="shared" si="0"/>
        <v>0.9554645508062451</v>
      </c>
      <c r="G66" s="79">
        <f t="shared" si="1"/>
        <v>0.0445354491937548</v>
      </c>
    </row>
    <row r="67" spans="1:7" ht="15">
      <c r="A67" s="101">
        <v>66</v>
      </c>
      <c r="B67" s="102" t="s">
        <v>158</v>
      </c>
      <c r="C67" s="120">
        <v>14797</v>
      </c>
      <c r="D67" s="121">
        <v>12500</v>
      </c>
      <c r="E67" s="120">
        <v>2297</v>
      </c>
      <c r="F67" s="79">
        <f aca="true" t="shared" si="2" ref="F67:F83">D67/C67</f>
        <v>0.8447658309116712</v>
      </c>
      <c r="G67" s="79">
        <f aca="true" t="shared" si="3" ref="G67:G83">E67/C67</f>
        <v>0.1552341690883287</v>
      </c>
    </row>
    <row r="68" spans="1:7" ht="15">
      <c r="A68" s="101">
        <v>67</v>
      </c>
      <c r="B68" s="102" t="s">
        <v>159</v>
      </c>
      <c r="C68" s="120">
        <v>1966</v>
      </c>
      <c r="D68" s="121">
        <v>1344</v>
      </c>
      <c r="E68" s="120">
        <v>622</v>
      </c>
      <c r="F68" s="79">
        <f t="shared" si="2"/>
        <v>0.6836215666327569</v>
      </c>
      <c r="G68" s="79">
        <f t="shared" si="3"/>
        <v>0.31637843336724314</v>
      </c>
    </row>
    <row r="69" spans="1:7" ht="15">
      <c r="A69" s="101">
        <v>68</v>
      </c>
      <c r="B69" s="102" t="s">
        <v>160</v>
      </c>
      <c r="C69" s="120">
        <v>11442</v>
      </c>
      <c r="D69" s="121">
        <v>9712</v>
      </c>
      <c r="E69" s="120">
        <v>1730</v>
      </c>
      <c r="F69" s="79">
        <f t="shared" si="2"/>
        <v>0.8488026568781681</v>
      </c>
      <c r="G69" s="79">
        <f t="shared" si="3"/>
        <v>0.15119734312183183</v>
      </c>
    </row>
    <row r="70" spans="1:7" ht="15">
      <c r="A70" s="101">
        <v>69</v>
      </c>
      <c r="B70" s="102" t="s">
        <v>161</v>
      </c>
      <c r="C70" s="120">
        <v>2021</v>
      </c>
      <c r="D70" s="121">
        <v>1829</v>
      </c>
      <c r="E70" s="120">
        <v>192</v>
      </c>
      <c r="F70" s="79">
        <f t="shared" si="2"/>
        <v>0.904997525977239</v>
      </c>
      <c r="G70" s="79">
        <f t="shared" si="3"/>
        <v>0.095002474022761</v>
      </c>
    </row>
    <row r="71" spans="1:7" ht="15">
      <c r="A71" s="101">
        <v>70</v>
      </c>
      <c r="B71" s="102" t="s">
        <v>162</v>
      </c>
      <c r="C71" s="120">
        <v>6652</v>
      </c>
      <c r="D71" s="121">
        <v>5607</v>
      </c>
      <c r="E71" s="120">
        <v>1045</v>
      </c>
      <c r="F71" s="79">
        <f t="shared" si="2"/>
        <v>0.8429043896572459</v>
      </c>
      <c r="G71" s="79">
        <f t="shared" si="3"/>
        <v>0.15709561034275407</v>
      </c>
    </row>
    <row r="72" spans="1:7" ht="15">
      <c r="A72" s="101">
        <v>71</v>
      </c>
      <c r="B72" s="102" t="s">
        <v>163</v>
      </c>
      <c r="C72" s="120">
        <v>3873</v>
      </c>
      <c r="D72" s="121">
        <v>3307</v>
      </c>
      <c r="E72" s="120">
        <v>566</v>
      </c>
      <c r="F72" s="79">
        <f t="shared" si="2"/>
        <v>0.8538600568035115</v>
      </c>
      <c r="G72" s="79">
        <f t="shared" si="3"/>
        <v>0.14613994319648851</v>
      </c>
    </row>
    <row r="73" spans="1:7" ht="15">
      <c r="A73" s="101">
        <v>72</v>
      </c>
      <c r="B73" s="102" t="s">
        <v>164</v>
      </c>
      <c r="C73" s="120">
        <v>1885</v>
      </c>
      <c r="D73" s="121">
        <v>1463</v>
      </c>
      <c r="E73" s="120">
        <v>422</v>
      </c>
      <c r="F73" s="79">
        <f t="shared" si="2"/>
        <v>0.7761273209549071</v>
      </c>
      <c r="G73" s="79">
        <f t="shared" si="3"/>
        <v>0.22387267904509284</v>
      </c>
    </row>
    <row r="74" spans="1:7" ht="15">
      <c r="A74" s="101">
        <v>73</v>
      </c>
      <c r="B74" s="102" t="s">
        <v>165</v>
      </c>
      <c r="C74" s="120">
        <v>1076</v>
      </c>
      <c r="D74" s="121">
        <v>994</v>
      </c>
      <c r="E74" s="120">
        <v>82</v>
      </c>
      <c r="F74" s="79">
        <f t="shared" si="2"/>
        <v>0.9237918215613383</v>
      </c>
      <c r="G74" s="79">
        <f t="shared" si="3"/>
        <v>0.0762081784386617</v>
      </c>
    </row>
    <row r="75" spans="1:7" ht="15">
      <c r="A75" s="101">
        <v>74</v>
      </c>
      <c r="B75" s="102" t="s">
        <v>166</v>
      </c>
      <c r="C75" s="120">
        <v>802</v>
      </c>
      <c r="D75" s="121">
        <v>540</v>
      </c>
      <c r="E75" s="120">
        <v>262</v>
      </c>
      <c r="F75" s="79">
        <f t="shared" si="2"/>
        <v>0.6733167082294265</v>
      </c>
      <c r="G75" s="79">
        <f t="shared" si="3"/>
        <v>0.3266832917705736</v>
      </c>
    </row>
    <row r="76" spans="1:7" ht="15">
      <c r="A76" s="101">
        <v>75</v>
      </c>
      <c r="B76" s="102" t="s">
        <v>167</v>
      </c>
      <c r="C76" s="120">
        <v>3628</v>
      </c>
      <c r="D76" s="121">
        <v>3451</v>
      </c>
      <c r="E76" s="120">
        <v>177</v>
      </c>
      <c r="F76" s="79">
        <f t="shared" si="2"/>
        <v>0.951212789415656</v>
      </c>
      <c r="G76" s="79">
        <f t="shared" si="3"/>
        <v>0.048787210584343994</v>
      </c>
    </row>
    <row r="77" spans="1:7" ht="15">
      <c r="A77" s="101">
        <v>76</v>
      </c>
      <c r="B77" s="102" t="s">
        <v>168</v>
      </c>
      <c r="C77" s="120">
        <v>2230</v>
      </c>
      <c r="D77" s="121">
        <v>1975</v>
      </c>
      <c r="E77" s="120">
        <v>255</v>
      </c>
      <c r="F77" s="79">
        <f t="shared" si="2"/>
        <v>0.8856502242152466</v>
      </c>
      <c r="G77" s="79">
        <f t="shared" si="3"/>
        <v>0.11434977578475336</v>
      </c>
    </row>
    <row r="78" spans="1:7" ht="15">
      <c r="A78" s="101">
        <v>77</v>
      </c>
      <c r="B78" s="102" t="s">
        <v>169</v>
      </c>
      <c r="C78" s="120">
        <v>1758</v>
      </c>
      <c r="D78" s="121">
        <v>1296</v>
      </c>
      <c r="E78" s="120">
        <v>462</v>
      </c>
      <c r="F78" s="79">
        <f t="shared" si="2"/>
        <v>0.7372013651877133</v>
      </c>
      <c r="G78" s="79">
        <f t="shared" si="3"/>
        <v>0.2627986348122867</v>
      </c>
    </row>
    <row r="79" spans="1:7" ht="15">
      <c r="A79" s="101">
        <v>78</v>
      </c>
      <c r="B79" s="102" t="s">
        <v>170</v>
      </c>
      <c r="C79" s="120">
        <v>1368</v>
      </c>
      <c r="D79" s="121">
        <v>914</v>
      </c>
      <c r="E79" s="120">
        <v>454</v>
      </c>
      <c r="F79" s="79">
        <f t="shared" si="2"/>
        <v>0.6681286549707602</v>
      </c>
      <c r="G79" s="79">
        <f t="shared" si="3"/>
        <v>0.33187134502923976</v>
      </c>
    </row>
    <row r="80" spans="1:7" ht="15">
      <c r="A80" s="101">
        <v>79</v>
      </c>
      <c r="B80" s="102" t="s">
        <v>171</v>
      </c>
      <c r="C80" s="120">
        <v>2695</v>
      </c>
      <c r="D80" s="121">
        <v>2341</v>
      </c>
      <c r="E80" s="120">
        <v>354</v>
      </c>
      <c r="F80" s="79">
        <f t="shared" si="2"/>
        <v>0.8686456400742115</v>
      </c>
      <c r="G80" s="79">
        <f t="shared" si="3"/>
        <v>0.1313543599257885</v>
      </c>
    </row>
    <row r="81" spans="1:7" ht="15">
      <c r="A81" s="101">
        <v>80</v>
      </c>
      <c r="B81" s="102" t="s">
        <v>172</v>
      </c>
      <c r="C81" s="120">
        <v>6630</v>
      </c>
      <c r="D81" s="121">
        <v>5629</v>
      </c>
      <c r="E81" s="120">
        <v>1001</v>
      </c>
      <c r="F81" s="79">
        <f t="shared" si="2"/>
        <v>0.8490196078431372</v>
      </c>
      <c r="G81" s="79">
        <f t="shared" si="3"/>
        <v>0.15098039215686274</v>
      </c>
    </row>
    <row r="82" spans="1:7" ht="15.75" thickBot="1">
      <c r="A82" s="101">
        <v>81</v>
      </c>
      <c r="B82" s="102" t="s">
        <v>173</v>
      </c>
      <c r="C82" s="120">
        <v>5126</v>
      </c>
      <c r="D82" s="121">
        <v>4030</v>
      </c>
      <c r="E82" s="120">
        <v>1096</v>
      </c>
      <c r="F82" s="79">
        <f t="shared" si="2"/>
        <v>0.7861880608661724</v>
      </c>
      <c r="G82" s="79">
        <f t="shared" si="3"/>
        <v>0.21381193913382754</v>
      </c>
    </row>
    <row r="83" spans="1:7" ht="15.75" thickBot="1">
      <c r="A83" s="134" t="s">
        <v>90</v>
      </c>
      <c r="B83" s="135"/>
      <c r="C83" s="88">
        <v>886675</v>
      </c>
      <c r="D83" s="88">
        <v>739044</v>
      </c>
      <c r="E83" s="88">
        <v>147631</v>
      </c>
      <c r="F83" s="90">
        <f t="shared" si="2"/>
        <v>0.8335004370259678</v>
      </c>
      <c r="G83" s="90">
        <f t="shared" si="3"/>
        <v>0.1664995629740322</v>
      </c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AA85"/>
  <sheetViews>
    <sheetView workbookViewId="0" topLeftCell="A1">
      <selection activeCell="I3" sqref="I3"/>
    </sheetView>
  </sheetViews>
  <sheetFormatPr defaultColWidth="9.140625" defaultRowHeight="15"/>
  <cols>
    <col min="1" max="1" width="9.140625" style="4" customWidth="1"/>
    <col min="2" max="2" width="16.421875" style="4" bestFit="1" customWidth="1"/>
    <col min="3" max="5" width="9.140625" style="4" customWidth="1"/>
    <col min="6" max="6" width="34.140625" style="4" customWidth="1"/>
    <col min="7" max="7" width="32.421875" style="4" customWidth="1"/>
    <col min="8" max="8" width="9.140625" style="4" customWidth="1"/>
    <col min="9" max="10" width="9.140625" style="6" customWidth="1"/>
    <col min="11" max="17" width="9.140625" style="4" customWidth="1"/>
    <col min="18" max="18" width="10.57421875" style="4" bestFit="1" customWidth="1"/>
    <col min="19" max="26" width="9.140625" style="4" customWidth="1"/>
    <col min="27" max="27" width="10.57421875" style="4" bestFit="1" customWidth="1"/>
    <col min="28" max="16384" width="9.140625" style="4" customWidth="1"/>
  </cols>
  <sheetData>
    <row r="1" spans="1:7" ht="45" customHeight="1" thickBot="1">
      <c r="A1" s="83" t="s">
        <v>92</v>
      </c>
      <c r="B1" s="100" t="s">
        <v>175</v>
      </c>
      <c r="C1" s="119" t="s">
        <v>263</v>
      </c>
      <c r="D1" s="119" t="s">
        <v>264</v>
      </c>
      <c r="E1" s="119" t="s">
        <v>265</v>
      </c>
      <c r="F1" s="84" t="s">
        <v>300</v>
      </c>
      <c r="G1" s="84" t="s">
        <v>297</v>
      </c>
    </row>
    <row r="2" spans="1:27" ht="15">
      <c r="A2" s="101">
        <v>1</v>
      </c>
      <c r="B2" s="102" t="s">
        <v>93</v>
      </c>
      <c r="C2" s="122">
        <v>71084</v>
      </c>
      <c r="D2" s="123">
        <v>44660</v>
      </c>
      <c r="E2" s="123">
        <v>26424</v>
      </c>
      <c r="F2" s="79">
        <f>D2/C2</f>
        <v>0.6282707782342017</v>
      </c>
      <c r="G2" s="79">
        <f>E2/C2</f>
        <v>0.3717292217657982</v>
      </c>
      <c r="I2" s="40"/>
      <c r="J2" s="37"/>
      <c r="R2" s="42" t="s">
        <v>117</v>
      </c>
      <c r="S2" s="41">
        <v>0.25892787676028944</v>
      </c>
      <c r="Z2" s="2"/>
      <c r="AA2" s="7"/>
    </row>
    <row r="3" spans="1:27" ht="15">
      <c r="A3" s="101">
        <v>2</v>
      </c>
      <c r="B3" s="102" t="s">
        <v>94</v>
      </c>
      <c r="C3" s="122">
        <v>21618</v>
      </c>
      <c r="D3" s="123">
        <v>15835</v>
      </c>
      <c r="E3" s="123">
        <v>5783</v>
      </c>
      <c r="F3" s="79">
        <f aca="true" t="shared" si="0" ref="F3:F66">D3/C3</f>
        <v>0.732491442316588</v>
      </c>
      <c r="G3" s="79">
        <f aca="true" t="shared" si="1" ref="G3:G66">E3/C3</f>
        <v>0.267508557683412</v>
      </c>
      <c r="I3" s="40"/>
      <c r="J3" s="37"/>
      <c r="R3" s="42" t="s">
        <v>158</v>
      </c>
      <c r="S3" s="41">
        <v>0.2585579803166453</v>
      </c>
      <c r="Z3" s="2"/>
      <c r="AA3" s="7"/>
    </row>
    <row r="4" spans="1:27" ht="15">
      <c r="A4" s="101">
        <v>3</v>
      </c>
      <c r="B4" s="102" t="s">
        <v>95</v>
      </c>
      <c r="C4" s="122">
        <v>27532</v>
      </c>
      <c r="D4" s="123">
        <v>19706</v>
      </c>
      <c r="E4" s="123">
        <v>7826</v>
      </c>
      <c r="F4" s="79">
        <f t="shared" si="0"/>
        <v>0.7157489466802266</v>
      </c>
      <c r="G4" s="79">
        <f t="shared" si="1"/>
        <v>0.28425105331977335</v>
      </c>
      <c r="I4" s="40"/>
      <c r="J4" s="37"/>
      <c r="R4" s="42" t="s">
        <v>141</v>
      </c>
      <c r="S4" s="41">
        <v>0.25173505828448217</v>
      </c>
      <c r="Z4" s="2"/>
      <c r="AA4" s="7"/>
    </row>
    <row r="5" spans="1:27" ht="15">
      <c r="A5" s="101">
        <v>4</v>
      </c>
      <c r="B5" s="102" t="s">
        <v>96</v>
      </c>
      <c r="C5" s="122">
        <v>18805</v>
      </c>
      <c r="D5" s="123">
        <v>13732</v>
      </c>
      <c r="E5" s="123">
        <v>5073</v>
      </c>
      <c r="F5" s="79">
        <f t="shared" si="0"/>
        <v>0.7302313214570593</v>
      </c>
      <c r="G5" s="79">
        <f t="shared" si="1"/>
        <v>0.26976867854294073</v>
      </c>
      <c r="I5" s="40"/>
      <c r="J5" s="37"/>
      <c r="R5" s="42" t="s">
        <v>121</v>
      </c>
      <c r="S5" s="41">
        <v>0.25118291199134785</v>
      </c>
      <c r="Z5" s="2"/>
      <c r="AA5" s="7"/>
    </row>
    <row r="6" spans="1:27" ht="15">
      <c r="A6" s="101">
        <v>5</v>
      </c>
      <c r="B6" s="102" t="s">
        <v>97</v>
      </c>
      <c r="C6" s="122">
        <v>17470</v>
      </c>
      <c r="D6" s="123">
        <v>12540</v>
      </c>
      <c r="E6" s="123">
        <v>4930</v>
      </c>
      <c r="F6" s="79">
        <f t="shared" si="0"/>
        <v>0.7178019461934745</v>
      </c>
      <c r="G6" s="79">
        <f t="shared" si="1"/>
        <v>0.28219805380652546</v>
      </c>
      <c r="I6" s="40"/>
      <c r="J6" s="37"/>
      <c r="R6" s="42" t="s">
        <v>139</v>
      </c>
      <c r="S6" s="41">
        <v>0.2464493945283301</v>
      </c>
      <c r="Z6" s="2"/>
      <c r="AA6" s="7"/>
    </row>
    <row r="7" spans="1:27" ht="15">
      <c r="A7" s="101">
        <v>6</v>
      </c>
      <c r="B7" s="102" t="s">
        <v>98</v>
      </c>
      <c r="C7" s="122">
        <v>393834</v>
      </c>
      <c r="D7" s="123">
        <v>251018</v>
      </c>
      <c r="E7" s="123">
        <v>142816</v>
      </c>
      <c r="F7" s="79">
        <f t="shared" si="0"/>
        <v>0.6373700594666789</v>
      </c>
      <c r="G7" s="79">
        <f t="shared" si="1"/>
        <v>0.36262994053332115</v>
      </c>
      <c r="I7" s="40"/>
      <c r="J7" s="37"/>
      <c r="R7" s="42" t="s">
        <v>110</v>
      </c>
      <c r="S7" s="41">
        <v>0.24307755185450086</v>
      </c>
      <c r="Z7" s="2"/>
      <c r="AA7" s="7"/>
    </row>
    <row r="8" spans="1:27" ht="15">
      <c r="A8" s="101">
        <v>7</v>
      </c>
      <c r="B8" s="102" t="s">
        <v>99</v>
      </c>
      <c r="C8" s="122">
        <v>67806</v>
      </c>
      <c r="D8" s="123">
        <v>40946</v>
      </c>
      <c r="E8" s="123">
        <v>26860</v>
      </c>
      <c r="F8" s="79">
        <f t="shared" si="0"/>
        <v>0.6038698640238327</v>
      </c>
      <c r="G8" s="79">
        <f t="shared" si="1"/>
        <v>0.3961301359761673</v>
      </c>
      <c r="I8" s="40"/>
      <c r="J8" s="37"/>
      <c r="R8" s="42" t="s">
        <v>164</v>
      </c>
      <c r="S8" s="41">
        <v>0.24182171335105296</v>
      </c>
      <c r="Z8" s="2"/>
      <c r="AA8" s="7"/>
    </row>
    <row r="9" spans="1:27" ht="15">
      <c r="A9" s="101">
        <v>8</v>
      </c>
      <c r="B9" s="102" t="s">
        <v>100</v>
      </c>
      <c r="C9" s="122">
        <v>9416</v>
      </c>
      <c r="D9" s="123">
        <v>6680</v>
      </c>
      <c r="E9" s="123">
        <v>2736</v>
      </c>
      <c r="F9" s="79">
        <f t="shared" si="0"/>
        <v>0.7094307561597282</v>
      </c>
      <c r="G9" s="79">
        <f t="shared" si="1"/>
        <v>0.2905692438402719</v>
      </c>
      <c r="I9" s="40"/>
      <c r="J9" s="37"/>
      <c r="R9" s="42" t="s">
        <v>116</v>
      </c>
      <c r="S9" s="41">
        <v>0.23988195615514335</v>
      </c>
      <c r="Z9" s="2"/>
      <c r="AA9" s="7"/>
    </row>
    <row r="10" spans="1:27" ht="15">
      <c r="A10" s="101">
        <v>9</v>
      </c>
      <c r="B10" s="102" t="s">
        <v>101</v>
      </c>
      <c r="C10" s="122">
        <v>37206</v>
      </c>
      <c r="D10" s="123">
        <v>22880</v>
      </c>
      <c r="E10" s="123">
        <v>14326</v>
      </c>
      <c r="F10" s="79">
        <f t="shared" si="0"/>
        <v>0.6149545772187281</v>
      </c>
      <c r="G10" s="79">
        <f t="shared" si="1"/>
        <v>0.38504542278127185</v>
      </c>
      <c r="I10" s="40"/>
      <c r="J10" s="37"/>
      <c r="R10" s="42" t="s">
        <v>105</v>
      </c>
      <c r="S10" s="41">
        <v>0.21344275637547477</v>
      </c>
      <c r="Z10" s="2"/>
      <c r="AA10" s="7"/>
    </row>
    <row r="11" spans="1:27" ht="15">
      <c r="A11" s="101">
        <v>10</v>
      </c>
      <c r="B11" s="102" t="s">
        <v>102</v>
      </c>
      <c r="C11" s="122">
        <v>49985</v>
      </c>
      <c r="D11" s="123">
        <v>33944</v>
      </c>
      <c r="E11" s="123">
        <v>16041</v>
      </c>
      <c r="F11" s="79">
        <f t="shared" si="0"/>
        <v>0.6790837251175352</v>
      </c>
      <c r="G11" s="79">
        <f t="shared" si="1"/>
        <v>0.3209162748824647</v>
      </c>
      <c r="I11" s="40"/>
      <c r="J11" s="37"/>
      <c r="R11" s="42" t="s">
        <v>161</v>
      </c>
      <c r="S11" s="41">
        <v>0.21245716589397298</v>
      </c>
      <c r="Z11" s="2"/>
      <c r="AA11" s="7"/>
    </row>
    <row r="12" spans="1:27" ht="15">
      <c r="A12" s="101">
        <v>11</v>
      </c>
      <c r="B12" s="102" t="s">
        <v>103</v>
      </c>
      <c r="C12" s="122">
        <v>9417</v>
      </c>
      <c r="D12" s="123">
        <v>6586</v>
      </c>
      <c r="E12" s="123">
        <v>2831</v>
      </c>
      <c r="F12" s="79">
        <f t="shared" si="0"/>
        <v>0.6993734735053626</v>
      </c>
      <c r="G12" s="79">
        <f t="shared" si="1"/>
        <v>0.30062652649463734</v>
      </c>
      <c r="I12" s="40"/>
      <c r="J12" s="37"/>
      <c r="R12" s="42" t="s">
        <v>154</v>
      </c>
      <c r="S12" s="41">
        <v>0.20780246913580247</v>
      </c>
      <c r="Z12" s="2"/>
      <c r="AA12" s="7"/>
    </row>
    <row r="13" spans="1:27" ht="15">
      <c r="A13" s="101">
        <v>12</v>
      </c>
      <c r="B13" s="102" t="s">
        <v>104</v>
      </c>
      <c r="C13" s="122">
        <v>14170</v>
      </c>
      <c r="D13" s="123">
        <v>11300</v>
      </c>
      <c r="E13" s="123">
        <v>2870</v>
      </c>
      <c r="F13" s="79">
        <f t="shared" si="0"/>
        <v>0.7974594213126324</v>
      </c>
      <c r="G13" s="79">
        <f t="shared" si="1"/>
        <v>0.2025405786873677</v>
      </c>
      <c r="I13" s="40"/>
      <c r="J13" s="37"/>
      <c r="R13" s="42" t="s">
        <v>104</v>
      </c>
      <c r="S13" s="41">
        <v>0.2025405786873677</v>
      </c>
      <c r="Z13" s="2"/>
      <c r="AA13" s="7"/>
    </row>
    <row r="14" spans="1:27" ht="15">
      <c r="A14" s="101">
        <v>13</v>
      </c>
      <c r="B14" s="102" t="s">
        <v>105</v>
      </c>
      <c r="C14" s="122">
        <v>14744</v>
      </c>
      <c r="D14" s="123">
        <v>11597</v>
      </c>
      <c r="E14" s="123">
        <v>3147</v>
      </c>
      <c r="F14" s="79">
        <f t="shared" si="0"/>
        <v>0.7865572436245253</v>
      </c>
      <c r="G14" s="79">
        <f t="shared" si="1"/>
        <v>0.21344275637547477</v>
      </c>
      <c r="I14" s="40"/>
      <c r="J14" s="37"/>
      <c r="R14" s="42" t="s">
        <v>148</v>
      </c>
      <c r="S14" s="41">
        <v>0.2000901016861887</v>
      </c>
      <c r="Z14" s="2"/>
      <c r="AA14" s="7"/>
    </row>
    <row r="15" spans="1:27" ht="15">
      <c r="A15" s="101">
        <v>14</v>
      </c>
      <c r="B15" s="102" t="s">
        <v>106</v>
      </c>
      <c r="C15" s="122">
        <v>15215</v>
      </c>
      <c r="D15" s="123">
        <v>10051</v>
      </c>
      <c r="E15" s="123">
        <v>5164</v>
      </c>
      <c r="F15" s="79">
        <f t="shared" si="0"/>
        <v>0.6605980939861978</v>
      </c>
      <c r="G15" s="79">
        <f t="shared" si="1"/>
        <v>0.33940190601380216</v>
      </c>
      <c r="I15" s="40"/>
      <c r="J15" s="37"/>
      <c r="R15" s="42" t="s">
        <v>165</v>
      </c>
      <c r="S15" s="41">
        <v>0.18595256710972113</v>
      </c>
      <c r="Z15" s="2"/>
      <c r="AA15" s="7"/>
    </row>
    <row r="16" spans="1:27" ht="15">
      <c r="A16" s="101">
        <v>15</v>
      </c>
      <c r="B16" s="102" t="s">
        <v>107</v>
      </c>
      <c r="C16" s="122">
        <v>12283</v>
      </c>
      <c r="D16" s="123">
        <v>8213</v>
      </c>
      <c r="E16" s="123">
        <v>4070</v>
      </c>
      <c r="F16" s="79">
        <f t="shared" si="0"/>
        <v>0.6686477244972726</v>
      </c>
      <c r="G16" s="79">
        <f t="shared" si="1"/>
        <v>0.33135227550272733</v>
      </c>
      <c r="I16" s="40"/>
      <c r="J16" s="37"/>
      <c r="R16" s="42" t="s">
        <v>122</v>
      </c>
      <c r="S16" s="41">
        <v>0.13629388068290813</v>
      </c>
      <c r="Z16" s="2"/>
      <c r="AA16" s="7"/>
    </row>
    <row r="17" spans="1:7" ht="15">
      <c r="A17" s="101">
        <v>16</v>
      </c>
      <c r="B17" s="102" t="s">
        <v>108</v>
      </c>
      <c r="C17" s="122">
        <v>77014</v>
      </c>
      <c r="D17" s="123">
        <v>47035</v>
      </c>
      <c r="E17" s="123">
        <v>29979</v>
      </c>
      <c r="F17" s="79">
        <f t="shared" si="0"/>
        <v>0.6107331134598905</v>
      </c>
      <c r="G17" s="79">
        <f t="shared" si="1"/>
        <v>0.3892668865401096</v>
      </c>
    </row>
    <row r="18" spans="1:19" ht="15">
      <c r="A18" s="101">
        <v>17</v>
      </c>
      <c r="B18" s="102" t="s">
        <v>109</v>
      </c>
      <c r="C18" s="122">
        <v>23300</v>
      </c>
      <c r="D18" s="123">
        <v>15441</v>
      </c>
      <c r="E18" s="123">
        <v>7859</v>
      </c>
      <c r="F18" s="79">
        <f t="shared" si="0"/>
        <v>0.6627038626609442</v>
      </c>
      <c r="G18" s="79">
        <f t="shared" si="1"/>
        <v>0.3372961373390558</v>
      </c>
      <c r="I18" s="2"/>
      <c r="J18" s="7"/>
      <c r="R18" s="2"/>
      <c r="S18" s="7"/>
    </row>
    <row r="19" spans="1:19" ht="15">
      <c r="A19" s="101">
        <v>18</v>
      </c>
      <c r="B19" s="102" t="s">
        <v>110</v>
      </c>
      <c r="C19" s="122">
        <v>9787</v>
      </c>
      <c r="D19" s="123">
        <v>7408</v>
      </c>
      <c r="E19" s="123">
        <v>2379</v>
      </c>
      <c r="F19" s="79">
        <f t="shared" si="0"/>
        <v>0.7569224481454991</v>
      </c>
      <c r="G19" s="79">
        <f t="shared" si="1"/>
        <v>0.24307755185450086</v>
      </c>
      <c r="I19" s="2"/>
      <c r="J19" s="7"/>
      <c r="R19" s="2"/>
      <c r="S19" s="7"/>
    </row>
    <row r="20" spans="1:19" ht="15">
      <c r="A20" s="101">
        <v>19</v>
      </c>
      <c r="B20" s="102" t="s">
        <v>111</v>
      </c>
      <c r="C20" s="122">
        <v>20305</v>
      </c>
      <c r="D20" s="123">
        <v>14583</v>
      </c>
      <c r="E20" s="123">
        <v>5722</v>
      </c>
      <c r="F20" s="79">
        <f t="shared" si="0"/>
        <v>0.7181974883033736</v>
      </c>
      <c r="G20" s="79">
        <f t="shared" si="1"/>
        <v>0.28180251169662646</v>
      </c>
      <c r="I20" s="2"/>
      <c r="J20" s="7"/>
      <c r="R20" s="2"/>
      <c r="S20" s="7"/>
    </row>
    <row r="21" spans="1:19" ht="15">
      <c r="A21" s="101">
        <v>20</v>
      </c>
      <c r="B21" s="102" t="s">
        <v>112</v>
      </c>
      <c r="C21" s="122">
        <v>35294</v>
      </c>
      <c r="D21" s="123">
        <v>21628</v>
      </c>
      <c r="E21" s="123">
        <v>13666</v>
      </c>
      <c r="F21" s="79">
        <f t="shared" si="0"/>
        <v>0.6127953759845867</v>
      </c>
      <c r="G21" s="79">
        <f t="shared" si="1"/>
        <v>0.3872046240154134</v>
      </c>
      <c r="I21" s="2"/>
      <c r="J21" s="7"/>
      <c r="R21" s="2"/>
      <c r="S21" s="7"/>
    </row>
    <row r="22" spans="1:19" ht="15">
      <c r="A22" s="101">
        <v>21</v>
      </c>
      <c r="B22" s="102" t="s">
        <v>113</v>
      </c>
      <c r="C22" s="122">
        <v>61554</v>
      </c>
      <c r="D22" s="123">
        <v>44929</v>
      </c>
      <c r="E22" s="123">
        <v>16625</v>
      </c>
      <c r="F22" s="79">
        <f t="shared" si="0"/>
        <v>0.7299119472333235</v>
      </c>
      <c r="G22" s="79">
        <f t="shared" si="1"/>
        <v>0.2700880527666764</v>
      </c>
      <c r="I22" s="2"/>
      <c r="J22" s="7"/>
      <c r="R22" s="2"/>
      <c r="S22" s="7"/>
    </row>
    <row r="23" spans="1:19" ht="15">
      <c r="A23" s="101">
        <v>22</v>
      </c>
      <c r="B23" s="102" t="s">
        <v>114</v>
      </c>
      <c r="C23" s="122">
        <v>19935</v>
      </c>
      <c r="D23" s="123">
        <v>13154</v>
      </c>
      <c r="E23" s="123">
        <v>6781</v>
      </c>
      <c r="F23" s="79">
        <f t="shared" si="0"/>
        <v>0.6598444946074743</v>
      </c>
      <c r="G23" s="79">
        <f t="shared" si="1"/>
        <v>0.3401555053925257</v>
      </c>
      <c r="I23" s="2"/>
      <c r="J23" s="7"/>
      <c r="R23" s="2"/>
      <c r="S23" s="7"/>
    </row>
    <row r="24" spans="1:19" ht="15">
      <c r="A24" s="101">
        <v>23</v>
      </c>
      <c r="B24" s="102" t="s">
        <v>115</v>
      </c>
      <c r="C24" s="122">
        <v>27178</v>
      </c>
      <c r="D24" s="123">
        <v>19821</v>
      </c>
      <c r="E24" s="123">
        <v>7357</v>
      </c>
      <c r="F24" s="79">
        <f t="shared" si="0"/>
        <v>0.7293031128118331</v>
      </c>
      <c r="G24" s="79">
        <f t="shared" si="1"/>
        <v>0.2706968871881669</v>
      </c>
      <c r="I24" s="2"/>
      <c r="J24" s="7"/>
      <c r="R24" s="2"/>
      <c r="S24" s="7"/>
    </row>
    <row r="25" spans="1:19" ht="15">
      <c r="A25" s="101">
        <v>24</v>
      </c>
      <c r="B25" s="102" t="s">
        <v>116</v>
      </c>
      <c r="C25" s="122">
        <v>14232</v>
      </c>
      <c r="D25" s="123">
        <v>10818</v>
      </c>
      <c r="E25" s="123">
        <v>3414</v>
      </c>
      <c r="F25" s="79">
        <f t="shared" si="0"/>
        <v>0.7601180438448567</v>
      </c>
      <c r="G25" s="79">
        <f t="shared" si="1"/>
        <v>0.23988195615514335</v>
      </c>
      <c r="I25" s="2"/>
      <c r="J25" s="7"/>
      <c r="R25" s="2"/>
      <c r="S25" s="7"/>
    </row>
    <row r="26" spans="1:19" ht="15">
      <c r="A26" s="101">
        <v>25</v>
      </c>
      <c r="B26" s="102" t="s">
        <v>117</v>
      </c>
      <c r="C26" s="122">
        <v>38559</v>
      </c>
      <c r="D26" s="123">
        <v>28575</v>
      </c>
      <c r="E26" s="123">
        <v>9984</v>
      </c>
      <c r="F26" s="79">
        <f t="shared" si="0"/>
        <v>0.7410721232397106</v>
      </c>
      <c r="G26" s="79">
        <f t="shared" si="1"/>
        <v>0.25892787676028944</v>
      </c>
      <c r="I26" s="2"/>
      <c r="J26" s="7"/>
      <c r="R26" s="2"/>
      <c r="S26" s="7"/>
    </row>
    <row r="27" spans="1:19" ht="15">
      <c r="A27" s="101">
        <v>26</v>
      </c>
      <c r="B27" s="102" t="s">
        <v>118</v>
      </c>
      <c r="C27" s="122">
        <v>39778</v>
      </c>
      <c r="D27" s="123">
        <v>24565</v>
      </c>
      <c r="E27" s="123">
        <v>15213</v>
      </c>
      <c r="F27" s="79">
        <f t="shared" si="0"/>
        <v>0.617552415908291</v>
      </c>
      <c r="G27" s="79">
        <f t="shared" si="1"/>
        <v>0.382447584091709</v>
      </c>
      <c r="I27" s="2"/>
      <c r="J27" s="7"/>
      <c r="R27" s="2"/>
      <c r="S27" s="7"/>
    </row>
    <row r="28" spans="1:19" ht="15">
      <c r="A28" s="101">
        <v>27</v>
      </c>
      <c r="B28" s="102" t="s">
        <v>119</v>
      </c>
      <c r="C28" s="122">
        <v>49103</v>
      </c>
      <c r="D28" s="123">
        <v>32146</v>
      </c>
      <c r="E28" s="123">
        <v>16957</v>
      </c>
      <c r="F28" s="79">
        <f t="shared" si="0"/>
        <v>0.6546646844388326</v>
      </c>
      <c r="G28" s="79">
        <f t="shared" si="1"/>
        <v>0.34533531556116737</v>
      </c>
      <c r="I28" s="2"/>
      <c r="J28" s="7"/>
      <c r="R28" s="2"/>
      <c r="S28" s="7"/>
    </row>
    <row r="29" spans="1:19" ht="15">
      <c r="A29" s="101">
        <v>28</v>
      </c>
      <c r="B29" s="102" t="s">
        <v>120</v>
      </c>
      <c r="C29" s="122">
        <v>18083</v>
      </c>
      <c r="D29" s="123">
        <v>12275</v>
      </c>
      <c r="E29" s="123">
        <v>5808</v>
      </c>
      <c r="F29" s="79">
        <f t="shared" si="0"/>
        <v>0.6788143560249958</v>
      </c>
      <c r="G29" s="79">
        <f t="shared" si="1"/>
        <v>0.32118564397500415</v>
      </c>
      <c r="I29" s="2"/>
      <c r="J29" s="7"/>
      <c r="R29" s="2"/>
      <c r="S29" s="7"/>
    </row>
    <row r="30" spans="1:19" ht="15">
      <c r="A30" s="101">
        <v>29</v>
      </c>
      <c r="B30" s="102" t="s">
        <v>121</v>
      </c>
      <c r="C30" s="122">
        <v>7397</v>
      </c>
      <c r="D30" s="123">
        <v>5539</v>
      </c>
      <c r="E30" s="123">
        <v>1858</v>
      </c>
      <c r="F30" s="79">
        <f t="shared" si="0"/>
        <v>0.7488170880086522</v>
      </c>
      <c r="G30" s="79">
        <f t="shared" si="1"/>
        <v>0.25118291199134785</v>
      </c>
      <c r="I30" s="2"/>
      <c r="J30" s="7"/>
      <c r="R30" s="2"/>
      <c r="S30" s="7"/>
    </row>
    <row r="31" spans="1:19" ht="15">
      <c r="A31" s="101">
        <v>30</v>
      </c>
      <c r="B31" s="102" t="s">
        <v>122</v>
      </c>
      <c r="C31" s="122">
        <v>20852</v>
      </c>
      <c r="D31" s="123">
        <v>18010</v>
      </c>
      <c r="E31" s="123">
        <v>2842</v>
      </c>
      <c r="F31" s="79">
        <f t="shared" si="0"/>
        <v>0.8637061193170918</v>
      </c>
      <c r="G31" s="79">
        <f t="shared" si="1"/>
        <v>0.13629388068290813</v>
      </c>
      <c r="I31" s="2"/>
      <c r="J31" s="7"/>
      <c r="R31" s="2"/>
      <c r="S31" s="7"/>
    </row>
    <row r="32" spans="1:19" ht="15">
      <c r="A32" s="101">
        <v>31</v>
      </c>
      <c r="B32" s="102" t="s">
        <v>123</v>
      </c>
      <c r="C32" s="122">
        <v>46909</v>
      </c>
      <c r="D32" s="123">
        <v>31423</v>
      </c>
      <c r="E32" s="123">
        <v>15486</v>
      </c>
      <c r="F32" s="79">
        <f t="shared" si="0"/>
        <v>0.6698714532392505</v>
      </c>
      <c r="G32" s="79">
        <f t="shared" si="1"/>
        <v>0.33012854676074954</v>
      </c>
      <c r="I32" s="2"/>
      <c r="J32" s="7"/>
      <c r="R32" s="2"/>
      <c r="S32" s="7"/>
    </row>
    <row r="33" spans="1:7" ht="15">
      <c r="A33" s="101">
        <v>32</v>
      </c>
      <c r="B33" s="102" t="s">
        <v>124</v>
      </c>
      <c r="C33" s="122">
        <v>23309</v>
      </c>
      <c r="D33" s="123">
        <v>15801</v>
      </c>
      <c r="E33" s="123">
        <v>7508</v>
      </c>
      <c r="F33" s="79">
        <f t="shared" si="0"/>
        <v>0.6778926594877515</v>
      </c>
      <c r="G33" s="79">
        <f t="shared" si="1"/>
        <v>0.3221073405122485</v>
      </c>
    </row>
    <row r="34" spans="1:7" ht="15">
      <c r="A34" s="101">
        <v>33</v>
      </c>
      <c r="B34" s="102" t="s">
        <v>125</v>
      </c>
      <c r="C34" s="122">
        <v>59846</v>
      </c>
      <c r="D34" s="123">
        <v>37749</v>
      </c>
      <c r="E34" s="123">
        <v>22097</v>
      </c>
      <c r="F34" s="79">
        <f t="shared" si="0"/>
        <v>0.6307689736991612</v>
      </c>
      <c r="G34" s="79">
        <f t="shared" si="1"/>
        <v>0.3692310263008388</v>
      </c>
    </row>
    <row r="35" spans="1:7" ht="15">
      <c r="A35" s="101">
        <v>34</v>
      </c>
      <c r="B35" s="102" t="s">
        <v>126</v>
      </c>
      <c r="C35" s="122">
        <v>340871</v>
      </c>
      <c r="D35" s="123">
        <v>202635</v>
      </c>
      <c r="E35" s="123">
        <v>138236</v>
      </c>
      <c r="F35" s="79">
        <f t="shared" si="0"/>
        <v>0.5944624212678696</v>
      </c>
      <c r="G35" s="79">
        <f t="shared" si="1"/>
        <v>0.4055375787321303</v>
      </c>
    </row>
    <row r="36" spans="1:7" ht="15">
      <c r="A36" s="101">
        <v>35</v>
      </c>
      <c r="B36" s="102" t="s">
        <v>127</v>
      </c>
      <c r="C36" s="122">
        <v>155171</v>
      </c>
      <c r="D36" s="123">
        <v>91211</v>
      </c>
      <c r="E36" s="123">
        <v>63960</v>
      </c>
      <c r="F36" s="79">
        <f t="shared" si="0"/>
        <v>0.587809577820598</v>
      </c>
      <c r="G36" s="79">
        <f t="shared" si="1"/>
        <v>0.4121904221794021</v>
      </c>
    </row>
    <row r="37" spans="1:7" ht="15">
      <c r="A37" s="101">
        <v>36</v>
      </c>
      <c r="B37" s="102" t="s">
        <v>128</v>
      </c>
      <c r="C37" s="122">
        <v>13837</v>
      </c>
      <c r="D37" s="123">
        <v>9676</v>
      </c>
      <c r="E37" s="123">
        <v>4161</v>
      </c>
      <c r="F37" s="79">
        <f t="shared" si="0"/>
        <v>0.6992845269928453</v>
      </c>
      <c r="G37" s="79">
        <f t="shared" si="1"/>
        <v>0.30071547300715473</v>
      </c>
    </row>
    <row r="38" spans="1:7" ht="15">
      <c r="A38" s="101">
        <v>37</v>
      </c>
      <c r="B38" s="102" t="s">
        <v>129</v>
      </c>
      <c r="C38" s="122">
        <v>18124</v>
      </c>
      <c r="D38" s="123">
        <v>13232</v>
      </c>
      <c r="E38" s="123">
        <v>4892</v>
      </c>
      <c r="F38" s="79">
        <f t="shared" si="0"/>
        <v>0.7300816596777753</v>
      </c>
      <c r="G38" s="79">
        <f t="shared" si="1"/>
        <v>0.26991834032222467</v>
      </c>
    </row>
    <row r="39" spans="1:7" ht="15">
      <c r="A39" s="101">
        <v>38</v>
      </c>
      <c r="B39" s="102" t="s">
        <v>130</v>
      </c>
      <c r="C39" s="122">
        <v>48580</v>
      </c>
      <c r="D39" s="123">
        <v>33203</v>
      </c>
      <c r="E39" s="123">
        <v>15377</v>
      </c>
      <c r="F39" s="79">
        <f t="shared" si="0"/>
        <v>0.6834705640181145</v>
      </c>
      <c r="G39" s="79">
        <f t="shared" si="1"/>
        <v>0.31652943598188554</v>
      </c>
    </row>
    <row r="40" spans="1:7" ht="15">
      <c r="A40" s="101">
        <v>39</v>
      </c>
      <c r="B40" s="102" t="s">
        <v>131</v>
      </c>
      <c r="C40" s="122">
        <v>13741</v>
      </c>
      <c r="D40" s="123">
        <v>9384</v>
      </c>
      <c r="E40" s="123">
        <v>4357</v>
      </c>
      <c r="F40" s="79">
        <f t="shared" si="0"/>
        <v>0.6829197292773451</v>
      </c>
      <c r="G40" s="79">
        <f t="shared" si="1"/>
        <v>0.3170802707226548</v>
      </c>
    </row>
    <row r="41" spans="1:7" ht="15">
      <c r="A41" s="101">
        <v>40</v>
      </c>
      <c r="B41" s="102" t="s">
        <v>132</v>
      </c>
      <c r="C41" s="122">
        <v>12003</v>
      </c>
      <c r="D41" s="123">
        <v>8492</v>
      </c>
      <c r="E41" s="123">
        <v>3511</v>
      </c>
      <c r="F41" s="79">
        <f t="shared" si="0"/>
        <v>0.7074897942181121</v>
      </c>
      <c r="G41" s="79">
        <f t="shared" si="1"/>
        <v>0.29251020578188786</v>
      </c>
    </row>
    <row r="42" spans="1:7" ht="15">
      <c r="A42" s="101">
        <v>41</v>
      </c>
      <c r="B42" s="102" t="s">
        <v>133</v>
      </c>
      <c r="C42" s="122">
        <v>55195</v>
      </c>
      <c r="D42" s="123">
        <v>34840</v>
      </c>
      <c r="E42" s="123">
        <v>20355</v>
      </c>
      <c r="F42" s="79">
        <f t="shared" si="0"/>
        <v>0.6312165957061328</v>
      </c>
      <c r="G42" s="79">
        <f t="shared" si="1"/>
        <v>0.3687834042938672</v>
      </c>
    </row>
    <row r="43" spans="1:7" ht="15">
      <c r="A43" s="101">
        <v>42</v>
      </c>
      <c r="B43" s="102" t="s">
        <v>134</v>
      </c>
      <c r="C43" s="122">
        <v>74975</v>
      </c>
      <c r="D43" s="123">
        <v>51226</v>
      </c>
      <c r="E43" s="123">
        <v>23749</v>
      </c>
      <c r="F43" s="79">
        <f t="shared" si="0"/>
        <v>0.68324108036012</v>
      </c>
      <c r="G43" s="79">
        <f t="shared" si="1"/>
        <v>0.31675891963987995</v>
      </c>
    </row>
    <row r="44" spans="1:7" ht="15">
      <c r="A44" s="101">
        <v>43</v>
      </c>
      <c r="B44" s="102" t="s">
        <v>135</v>
      </c>
      <c r="C44" s="122">
        <v>22064</v>
      </c>
      <c r="D44" s="123">
        <v>16101</v>
      </c>
      <c r="E44" s="123">
        <v>5963</v>
      </c>
      <c r="F44" s="79">
        <f t="shared" si="0"/>
        <v>0.7297407541696882</v>
      </c>
      <c r="G44" s="79">
        <f t="shared" si="1"/>
        <v>0.2702592458303118</v>
      </c>
    </row>
    <row r="45" spans="1:7" ht="15">
      <c r="A45" s="101">
        <v>44</v>
      </c>
      <c r="B45" s="102" t="s">
        <v>136</v>
      </c>
      <c r="C45" s="122">
        <v>38665</v>
      </c>
      <c r="D45" s="123">
        <v>27672</v>
      </c>
      <c r="E45" s="123">
        <v>10993</v>
      </c>
      <c r="F45" s="79">
        <f t="shared" si="0"/>
        <v>0.7156860209491789</v>
      </c>
      <c r="G45" s="79">
        <f t="shared" si="1"/>
        <v>0.2843139790508212</v>
      </c>
    </row>
    <row r="46" spans="1:7" ht="15">
      <c r="A46" s="101">
        <v>45</v>
      </c>
      <c r="B46" s="102" t="s">
        <v>137</v>
      </c>
      <c r="C46" s="122">
        <v>43027</v>
      </c>
      <c r="D46" s="123">
        <v>27578</v>
      </c>
      <c r="E46" s="123">
        <v>15449</v>
      </c>
      <c r="F46" s="79">
        <f t="shared" si="0"/>
        <v>0.6409463825040091</v>
      </c>
      <c r="G46" s="79">
        <f t="shared" si="1"/>
        <v>0.3590536174959909</v>
      </c>
    </row>
    <row r="47" spans="1:7" ht="15">
      <c r="A47" s="101">
        <v>46</v>
      </c>
      <c r="B47" s="102" t="s">
        <v>138</v>
      </c>
      <c r="C47" s="122">
        <v>35684</v>
      </c>
      <c r="D47" s="123">
        <v>25266</v>
      </c>
      <c r="E47" s="123">
        <v>10418</v>
      </c>
      <c r="F47" s="79">
        <f t="shared" si="0"/>
        <v>0.7080484250644546</v>
      </c>
      <c r="G47" s="79">
        <f t="shared" si="1"/>
        <v>0.29195157493554535</v>
      </c>
    </row>
    <row r="48" spans="1:7" ht="15">
      <c r="A48" s="101">
        <v>47</v>
      </c>
      <c r="B48" s="102" t="s">
        <v>139</v>
      </c>
      <c r="C48" s="122">
        <v>26756</v>
      </c>
      <c r="D48" s="123">
        <v>20162</v>
      </c>
      <c r="E48" s="123">
        <v>6594</v>
      </c>
      <c r="F48" s="79">
        <f t="shared" si="0"/>
        <v>0.7535506054716699</v>
      </c>
      <c r="G48" s="79">
        <f t="shared" si="1"/>
        <v>0.2464493945283301</v>
      </c>
    </row>
    <row r="49" spans="1:7" ht="15">
      <c r="A49" s="101">
        <v>48</v>
      </c>
      <c r="B49" s="102" t="s">
        <v>140</v>
      </c>
      <c r="C49" s="122">
        <v>35552</v>
      </c>
      <c r="D49" s="123">
        <v>22685</v>
      </c>
      <c r="E49" s="123">
        <v>12867</v>
      </c>
      <c r="F49" s="79">
        <f t="shared" si="0"/>
        <v>0.6380794329432943</v>
      </c>
      <c r="G49" s="79">
        <f t="shared" si="1"/>
        <v>0.36192056705670567</v>
      </c>
    </row>
    <row r="50" spans="1:7" ht="15">
      <c r="A50" s="101">
        <v>49</v>
      </c>
      <c r="B50" s="102" t="s">
        <v>141</v>
      </c>
      <c r="C50" s="122">
        <v>14841</v>
      </c>
      <c r="D50" s="123">
        <v>11105</v>
      </c>
      <c r="E50" s="123">
        <v>3736</v>
      </c>
      <c r="F50" s="79">
        <f t="shared" si="0"/>
        <v>0.7482649417155178</v>
      </c>
      <c r="G50" s="79">
        <f t="shared" si="1"/>
        <v>0.25173505828448217</v>
      </c>
    </row>
    <row r="51" spans="1:7" ht="15">
      <c r="A51" s="101">
        <v>50</v>
      </c>
      <c r="B51" s="102" t="s">
        <v>142</v>
      </c>
      <c r="C51" s="122">
        <v>11947</v>
      </c>
      <c r="D51" s="123">
        <v>8230</v>
      </c>
      <c r="E51" s="123">
        <v>3717</v>
      </c>
      <c r="F51" s="79">
        <f t="shared" si="0"/>
        <v>0.68887586841885</v>
      </c>
      <c r="G51" s="79">
        <f t="shared" si="1"/>
        <v>0.3111241315811501</v>
      </c>
    </row>
    <row r="52" spans="1:7" ht="15">
      <c r="A52" s="101">
        <v>51</v>
      </c>
      <c r="B52" s="102" t="s">
        <v>143</v>
      </c>
      <c r="C52" s="122">
        <v>14827</v>
      </c>
      <c r="D52" s="123">
        <v>9999</v>
      </c>
      <c r="E52" s="123">
        <v>4828</v>
      </c>
      <c r="F52" s="79">
        <f t="shared" si="0"/>
        <v>0.6743778242395629</v>
      </c>
      <c r="G52" s="79">
        <f t="shared" si="1"/>
        <v>0.32562217576043706</v>
      </c>
    </row>
    <row r="53" spans="1:7" ht="15">
      <c r="A53" s="101">
        <v>52</v>
      </c>
      <c r="B53" s="102" t="s">
        <v>144</v>
      </c>
      <c r="C53" s="122">
        <v>25171</v>
      </c>
      <c r="D53" s="123">
        <v>16725</v>
      </c>
      <c r="E53" s="123">
        <v>8446</v>
      </c>
      <c r="F53" s="79">
        <f t="shared" si="0"/>
        <v>0.6644551269317865</v>
      </c>
      <c r="G53" s="79">
        <f t="shared" si="1"/>
        <v>0.3355448730682134</v>
      </c>
    </row>
    <row r="54" spans="1:7" ht="15">
      <c r="A54" s="101">
        <v>53</v>
      </c>
      <c r="B54" s="102" t="s">
        <v>145</v>
      </c>
      <c r="C54" s="122">
        <v>15392</v>
      </c>
      <c r="D54" s="123">
        <v>10438</v>
      </c>
      <c r="E54" s="123">
        <v>4954</v>
      </c>
      <c r="F54" s="79">
        <f t="shared" si="0"/>
        <v>0.6781444906444907</v>
      </c>
      <c r="G54" s="79">
        <f t="shared" si="1"/>
        <v>0.32185550935550933</v>
      </c>
    </row>
    <row r="55" spans="1:7" ht="15">
      <c r="A55" s="101">
        <v>54</v>
      </c>
      <c r="B55" s="102" t="s">
        <v>146</v>
      </c>
      <c r="C55" s="122">
        <v>29475</v>
      </c>
      <c r="D55" s="123">
        <v>19710</v>
      </c>
      <c r="E55" s="123">
        <v>9765</v>
      </c>
      <c r="F55" s="79">
        <f t="shared" si="0"/>
        <v>0.6687022900763359</v>
      </c>
      <c r="G55" s="79">
        <f t="shared" si="1"/>
        <v>0.33129770992366414</v>
      </c>
    </row>
    <row r="56" spans="1:7" ht="15">
      <c r="A56" s="101">
        <v>55</v>
      </c>
      <c r="B56" s="102" t="s">
        <v>147</v>
      </c>
      <c r="C56" s="122">
        <v>51951</v>
      </c>
      <c r="D56" s="123">
        <v>33344</v>
      </c>
      <c r="E56" s="123">
        <v>18607</v>
      </c>
      <c r="F56" s="79">
        <f t="shared" si="0"/>
        <v>0.6418355758310715</v>
      </c>
      <c r="G56" s="79">
        <f t="shared" si="1"/>
        <v>0.3581644241689284</v>
      </c>
    </row>
    <row r="57" spans="1:7" ht="15">
      <c r="A57" s="101">
        <v>56</v>
      </c>
      <c r="B57" s="102" t="s">
        <v>148</v>
      </c>
      <c r="C57" s="122">
        <v>15538</v>
      </c>
      <c r="D57" s="123">
        <v>12429</v>
      </c>
      <c r="E57" s="123">
        <v>3109</v>
      </c>
      <c r="F57" s="79">
        <f t="shared" si="0"/>
        <v>0.7999098983138113</v>
      </c>
      <c r="G57" s="79">
        <f t="shared" si="1"/>
        <v>0.2000901016861887</v>
      </c>
    </row>
    <row r="58" spans="1:7" ht="15">
      <c r="A58" s="101">
        <v>57</v>
      </c>
      <c r="B58" s="102" t="s">
        <v>149</v>
      </c>
      <c r="C58" s="122">
        <v>10193</v>
      </c>
      <c r="D58" s="123">
        <v>7096</v>
      </c>
      <c r="E58" s="123">
        <v>3097</v>
      </c>
      <c r="F58" s="79">
        <f t="shared" si="0"/>
        <v>0.6961640341410772</v>
      </c>
      <c r="G58" s="79">
        <f t="shared" si="1"/>
        <v>0.3038359658589228</v>
      </c>
    </row>
    <row r="59" spans="1:7" ht="15">
      <c r="A59" s="101">
        <v>58</v>
      </c>
      <c r="B59" s="102" t="s">
        <v>150</v>
      </c>
      <c r="C59" s="122">
        <v>28529</v>
      </c>
      <c r="D59" s="123">
        <v>20816</v>
      </c>
      <c r="E59" s="123">
        <v>7713</v>
      </c>
      <c r="F59" s="79">
        <f t="shared" si="0"/>
        <v>0.7296435206281328</v>
      </c>
      <c r="G59" s="79">
        <f t="shared" si="1"/>
        <v>0.27035647937186724</v>
      </c>
    </row>
    <row r="60" spans="1:7" ht="15">
      <c r="A60" s="101">
        <v>59</v>
      </c>
      <c r="B60" s="102" t="s">
        <v>151</v>
      </c>
      <c r="C60" s="122">
        <v>26559</v>
      </c>
      <c r="D60" s="123">
        <v>17126</v>
      </c>
      <c r="E60" s="123">
        <v>9433</v>
      </c>
      <c r="F60" s="79">
        <f t="shared" si="0"/>
        <v>0.6448284950487594</v>
      </c>
      <c r="G60" s="79">
        <f t="shared" si="1"/>
        <v>0.3551715049512406</v>
      </c>
    </row>
    <row r="61" spans="1:7" ht="15">
      <c r="A61" s="101">
        <v>60</v>
      </c>
      <c r="B61" s="102" t="s">
        <v>152</v>
      </c>
      <c r="C61" s="122">
        <v>25069</v>
      </c>
      <c r="D61" s="123">
        <v>18066</v>
      </c>
      <c r="E61" s="123">
        <v>7003</v>
      </c>
      <c r="F61" s="79">
        <f t="shared" si="0"/>
        <v>0.7206510032310822</v>
      </c>
      <c r="G61" s="79">
        <f t="shared" si="1"/>
        <v>0.2793489967689178</v>
      </c>
    </row>
    <row r="62" spans="1:7" ht="15">
      <c r="A62" s="101">
        <v>61</v>
      </c>
      <c r="B62" s="102" t="s">
        <v>153</v>
      </c>
      <c r="C62" s="122">
        <v>36590</v>
      </c>
      <c r="D62" s="123">
        <v>23790</v>
      </c>
      <c r="E62" s="123">
        <v>12800</v>
      </c>
      <c r="F62" s="79">
        <f t="shared" si="0"/>
        <v>0.6501776441650724</v>
      </c>
      <c r="G62" s="79">
        <f t="shared" si="1"/>
        <v>0.3498223558349276</v>
      </c>
    </row>
    <row r="63" spans="1:7" ht="15">
      <c r="A63" s="101">
        <v>62</v>
      </c>
      <c r="B63" s="102" t="s">
        <v>154</v>
      </c>
      <c r="C63" s="122">
        <v>10125</v>
      </c>
      <c r="D63" s="123">
        <v>8021</v>
      </c>
      <c r="E63" s="123">
        <v>2104</v>
      </c>
      <c r="F63" s="79">
        <f t="shared" si="0"/>
        <v>0.7921975308641975</v>
      </c>
      <c r="G63" s="79">
        <f t="shared" si="1"/>
        <v>0.20780246913580247</v>
      </c>
    </row>
    <row r="64" spans="1:7" ht="15">
      <c r="A64" s="101">
        <v>63</v>
      </c>
      <c r="B64" s="102" t="s">
        <v>155</v>
      </c>
      <c r="C64" s="122">
        <v>46655</v>
      </c>
      <c r="D64" s="123">
        <v>32891</v>
      </c>
      <c r="E64" s="123">
        <v>13764</v>
      </c>
      <c r="F64" s="79">
        <f t="shared" si="0"/>
        <v>0.704983388704319</v>
      </c>
      <c r="G64" s="79">
        <f t="shared" si="1"/>
        <v>0.2950166112956811</v>
      </c>
    </row>
    <row r="65" spans="1:7" ht="15">
      <c r="A65" s="101">
        <v>64</v>
      </c>
      <c r="B65" s="102" t="s">
        <v>156</v>
      </c>
      <c r="C65" s="122">
        <v>13094</v>
      </c>
      <c r="D65" s="123">
        <v>8417</v>
      </c>
      <c r="E65" s="123">
        <v>4677</v>
      </c>
      <c r="F65" s="79">
        <f t="shared" si="0"/>
        <v>0.6428135023674966</v>
      </c>
      <c r="G65" s="79">
        <f t="shared" si="1"/>
        <v>0.35718649763250343</v>
      </c>
    </row>
    <row r="66" spans="1:7" ht="15">
      <c r="A66" s="101">
        <v>65</v>
      </c>
      <c r="B66" s="102" t="s">
        <v>157</v>
      </c>
      <c r="C66" s="122">
        <v>38215</v>
      </c>
      <c r="D66" s="123">
        <v>28277</v>
      </c>
      <c r="E66" s="123">
        <v>9938</v>
      </c>
      <c r="F66" s="79">
        <f t="shared" si="0"/>
        <v>0.7399450477561167</v>
      </c>
      <c r="G66" s="79">
        <f t="shared" si="1"/>
        <v>0.2600549522438833</v>
      </c>
    </row>
    <row r="67" spans="1:7" ht="15">
      <c r="A67" s="101">
        <v>66</v>
      </c>
      <c r="B67" s="102" t="s">
        <v>158</v>
      </c>
      <c r="C67" s="122">
        <v>18696</v>
      </c>
      <c r="D67" s="123">
        <v>13862</v>
      </c>
      <c r="E67" s="123">
        <v>4834</v>
      </c>
      <c r="F67" s="79">
        <f aca="true" t="shared" si="2" ref="F67:F83">D67/C67</f>
        <v>0.7414420196833548</v>
      </c>
      <c r="G67" s="79">
        <f aca="true" t="shared" si="3" ref="G67:G83">E67/C67</f>
        <v>0.2585579803166453</v>
      </c>
    </row>
    <row r="68" spans="1:7" ht="15">
      <c r="A68" s="101">
        <v>67</v>
      </c>
      <c r="B68" s="102" t="s">
        <v>159</v>
      </c>
      <c r="C68" s="122">
        <v>23114</v>
      </c>
      <c r="D68" s="123">
        <v>14881</v>
      </c>
      <c r="E68" s="123">
        <v>8233</v>
      </c>
      <c r="F68" s="79">
        <f t="shared" si="2"/>
        <v>0.6438089469585533</v>
      </c>
      <c r="G68" s="79">
        <f t="shared" si="3"/>
        <v>0.3561910530414467</v>
      </c>
    </row>
    <row r="69" spans="1:7" ht="15">
      <c r="A69" s="101">
        <v>68</v>
      </c>
      <c r="B69" s="102" t="s">
        <v>160</v>
      </c>
      <c r="C69" s="122">
        <v>13713</v>
      </c>
      <c r="D69" s="123">
        <v>9335</v>
      </c>
      <c r="E69" s="123">
        <v>4378</v>
      </c>
      <c r="F69" s="79">
        <f t="shared" si="2"/>
        <v>0.6807409027929702</v>
      </c>
      <c r="G69" s="79">
        <f t="shared" si="3"/>
        <v>0.31925909720702983</v>
      </c>
    </row>
    <row r="70" spans="1:7" ht="15">
      <c r="A70" s="101">
        <v>69</v>
      </c>
      <c r="B70" s="102" t="s">
        <v>161</v>
      </c>
      <c r="C70" s="122">
        <v>4961</v>
      </c>
      <c r="D70" s="123">
        <v>3907</v>
      </c>
      <c r="E70" s="123">
        <v>1054</v>
      </c>
      <c r="F70" s="79">
        <f t="shared" si="2"/>
        <v>0.787542834106027</v>
      </c>
      <c r="G70" s="79">
        <f t="shared" si="3"/>
        <v>0.21245716589397298</v>
      </c>
    </row>
    <row r="71" spans="1:7" ht="15">
      <c r="A71" s="101">
        <v>70</v>
      </c>
      <c r="B71" s="102" t="s">
        <v>162</v>
      </c>
      <c r="C71" s="122">
        <v>9133</v>
      </c>
      <c r="D71" s="123">
        <v>6388</v>
      </c>
      <c r="E71" s="123">
        <v>2745</v>
      </c>
      <c r="F71" s="79">
        <f t="shared" si="2"/>
        <v>0.6994415854593233</v>
      </c>
      <c r="G71" s="79">
        <f t="shared" si="3"/>
        <v>0.30055841454067667</v>
      </c>
    </row>
    <row r="72" spans="1:7" ht="15">
      <c r="A72" s="101">
        <v>71</v>
      </c>
      <c r="B72" s="102" t="s">
        <v>163</v>
      </c>
      <c r="C72" s="122">
        <v>16491</v>
      </c>
      <c r="D72" s="123">
        <v>12210</v>
      </c>
      <c r="E72" s="123">
        <v>4281</v>
      </c>
      <c r="F72" s="79">
        <f t="shared" si="2"/>
        <v>0.7404038566490814</v>
      </c>
      <c r="G72" s="79">
        <f t="shared" si="3"/>
        <v>0.2595961433509187</v>
      </c>
    </row>
    <row r="73" spans="1:7" ht="15">
      <c r="A73" s="101">
        <v>72</v>
      </c>
      <c r="B73" s="102" t="s">
        <v>164</v>
      </c>
      <c r="C73" s="122">
        <v>19564</v>
      </c>
      <c r="D73" s="123">
        <v>14833</v>
      </c>
      <c r="E73" s="123">
        <v>4731</v>
      </c>
      <c r="F73" s="79">
        <f t="shared" si="2"/>
        <v>0.758178286648947</v>
      </c>
      <c r="G73" s="79">
        <f t="shared" si="3"/>
        <v>0.24182171335105296</v>
      </c>
    </row>
    <row r="74" spans="1:7" ht="15">
      <c r="A74" s="101">
        <v>73</v>
      </c>
      <c r="B74" s="102" t="s">
        <v>165</v>
      </c>
      <c r="C74" s="122">
        <v>23022</v>
      </c>
      <c r="D74" s="123">
        <v>18741</v>
      </c>
      <c r="E74" s="123">
        <v>4281</v>
      </c>
      <c r="F74" s="79">
        <f t="shared" si="2"/>
        <v>0.8140474328902788</v>
      </c>
      <c r="G74" s="79">
        <f t="shared" si="3"/>
        <v>0.18595256710972113</v>
      </c>
    </row>
    <row r="75" spans="1:7" ht="15">
      <c r="A75" s="101">
        <v>74</v>
      </c>
      <c r="B75" s="102" t="s">
        <v>166</v>
      </c>
      <c r="C75" s="122">
        <v>8177</v>
      </c>
      <c r="D75" s="123">
        <v>5627</v>
      </c>
      <c r="E75" s="123">
        <v>2550</v>
      </c>
      <c r="F75" s="79">
        <f t="shared" si="2"/>
        <v>0.6881496881496881</v>
      </c>
      <c r="G75" s="79">
        <f t="shared" si="3"/>
        <v>0.31185031185031187</v>
      </c>
    </row>
    <row r="76" spans="1:7" ht="15">
      <c r="A76" s="101">
        <v>75</v>
      </c>
      <c r="B76" s="102" t="s">
        <v>167</v>
      </c>
      <c r="C76" s="122">
        <v>5439</v>
      </c>
      <c r="D76" s="123">
        <v>3898</v>
      </c>
      <c r="E76" s="123">
        <v>1541</v>
      </c>
      <c r="F76" s="79">
        <f t="shared" si="2"/>
        <v>0.7166758595330024</v>
      </c>
      <c r="G76" s="79">
        <f t="shared" si="3"/>
        <v>0.2833241404669976</v>
      </c>
    </row>
    <row r="77" spans="1:7" ht="15">
      <c r="A77" s="101">
        <v>76</v>
      </c>
      <c r="B77" s="102" t="s">
        <v>168</v>
      </c>
      <c r="C77" s="122">
        <v>7466</v>
      </c>
      <c r="D77" s="123">
        <v>5030</v>
      </c>
      <c r="E77" s="123">
        <v>2436</v>
      </c>
      <c r="F77" s="79">
        <f t="shared" si="2"/>
        <v>0.673720867934637</v>
      </c>
      <c r="G77" s="79">
        <f t="shared" si="3"/>
        <v>0.32627913206536296</v>
      </c>
    </row>
    <row r="78" spans="1:7" ht="15">
      <c r="A78" s="101">
        <v>77</v>
      </c>
      <c r="B78" s="102" t="s">
        <v>169</v>
      </c>
      <c r="C78" s="122">
        <v>10418</v>
      </c>
      <c r="D78" s="123">
        <v>6951</v>
      </c>
      <c r="E78" s="123">
        <v>3467</v>
      </c>
      <c r="F78" s="79">
        <f t="shared" si="2"/>
        <v>0.6672105970435784</v>
      </c>
      <c r="G78" s="79">
        <f t="shared" si="3"/>
        <v>0.33278940295642156</v>
      </c>
    </row>
    <row r="79" spans="1:7" ht="15">
      <c r="A79" s="101">
        <v>78</v>
      </c>
      <c r="B79" s="102" t="s">
        <v>170</v>
      </c>
      <c r="C79" s="122">
        <v>11759</v>
      </c>
      <c r="D79" s="123">
        <v>8319</v>
      </c>
      <c r="E79" s="123">
        <v>3440</v>
      </c>
      <c r="F79" s="79">
        <f t="shared" si="2"/>
        <v>0.7074581171868356</v>
      </c>
      <c r="G79" s="79">
        <f t="shared" si="3"/>
        <v>0.2925418828131644</v>
      </c>
    </row>
    <row r="80" spans="1:7" ht="15">
      <c r="A80" s="101">
        <v>79</v>
      </c>
      <c r="B80" s="102" t="s">
        <v>171</v>
      </c>
      <c r="C80" s="122">
        <v>5844</v>
      </c>
      <c r="D80" s="123">
        <v>4239</v>
      </c>
      <c r="E80" s="123">
        <v>1605</v>
      </c>
      <c r="F80" s="79">
        <f t="shared" si="2"/>
        <v>0.7253593429158111</v>
      </c>
      <c r="G80" s="79">
        <f t="shared" si="3"/>
        <v>0.2746406570841889</v>
      </c>
    </row>
    <row r="81" spans="1:7" ht="15">
      <c r="A81" s="101">
        <v>80</v>
      </c>
      <c r="B81" s="102" t="s">
        <v>172</v>
      </c>
      <c r="C81" s="122">
        <v>17891</v>
      </c>
      <c r="D81" s="123">
        <v>12092</v>
      </c>
      <c r="E81" s="123">
        <v>5799</v>
      </c>
      <c r="F81" s="79">
        <f t="shared" si="2"/>
        <v>0.6758705494382651</v>
      </c>
      <c r="G81" s="79">
        <f t="shared" si="3"/>
        <v>0.324129450561735</v>
      </c>
    </row>
    <row r="82" spans="1:7" ht="15.75" thickBot="1">
      <c r="A82" s="101">
        <v>81</v>
      </c>
      <c r="B82" s="102" t="s">
        <v>173</v>
      </c>
      <c r="C82" s="122">
        <v>12261</v>
      </c>
      <c r="D82" s="123">
        <v>7918</v>
      </c>
      <c r="E82" s="123">
        <v>4343</v>
      </c>
      <c r="F82" s="79">
        <f t="shared" si="2"/>
        <v>0.6457874561618139</v>
      </c>
      <c r="G82" s="79">
        <f t="shared" si="3"/>
        <v>0.3542125438381861</v>
      </c>
    </row>
    <row r="83" spans="1:7" ht="15.75" thickBot="1">
      <c r="A83" s="134" t="s">
        <v>90</v>
      </c>
      <c r="B83" s="135"/>
      <c r="C83" s="88">
        <v>2929385</v>
      </c>
      <c r="D83" s="88">
        <v>1938662</v>
      </c>
      <c r="E83" s="88">
        <v>990723</v>
      </c>
      <c r="F83" s="90">
        <f t="shared" si="2"/>
        <v>0.6617982955466761</v>
      </c>
      <c r="G83" s="90">
        <f t="shared" si="3"/>
        <v>0.3382017044533238</v>
      </c>
    </row>
    <row r="84" ht="15">
      <c r="F84" s="6"/>
    </row>
    <row r="85" ht="15">
      <c r="F85" s="6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I83"/>
  <sheetViews>
    <sheetView workbookViewId="0" topLeftCell="A1">
      <pane ySplit="1" topLeftCell="A2" activePane="bottomLeft" state="frozen"/>
      <selection pane="bottomLeft" activeCell="J3" sqref="J3"/>
    </sheetView>
  </sheetViews>
  <sheetFormatPr defaultColWidth="8.8515625" defaultRowHeight="15"/>
  <cols>
    <col min="1" max="1" width="18.28125" style="4" bestFit="1" customWidth="1"/>
    <col min="2" max="2" width="12.00390625" style="4" customWidth="1"/>
    <col min="3" max="3" width="12.00390625" style="4" bestFit="1" customWidth="1"/>
    <col min="4" max="4" width="12.00390625" style="4" customWidth="1"/>
    <col min="5" max="5" width="22.421875" style="4" customWidth="1"/>
    <col min="6" max="6" width="26.421875" style="4" customWidth="1"/>
    <col min="7" max="7" width="27.421875" style="4" customWidth="1"/>
    <col min="8" max="16384" width="8.8515625" style="4" customWidth="1"/>
  </cols>
  <sheetData>
    <row r="1" spans="1:8" ht="60.75" thickBot="1">
      <c r="A1" s="83" t="s">
        <v>175</v>
      </c>
      <c r="B1" s="83">
        <v>41671</v>
      </c>
      <c r="C1" s="83">
        <v>42005</v>
      </c>
      <c r="D1" s="83">
        <v>42036</v>
      </c>
      <c r="E1" s="84" t="s">
        <v>286</v>
      </c>
      <c r="F1" s="84" t="s">
        <v>301</v>
      </c>
      <c r="G1" s="84" t="s">
        <v>302</v>
      </c>
      <c r="H1" s="84" t="s">
        <v>277</v>
      </c>
    </row>
    <row r="2" spans="1:8" ht="15">
      <c r="A2" s="125" t="s">
        <v>176</v>
      </c>
      <c r="B2" s="64">
        <v>1733</v>
      </c>
      <c r="C2" s="43">
        <v>2931</v>
      </c>
      <c r="D2" s="44">
        <v>2194</v>
      </c>
      <c r="E2" s="80">
        <f>D2/$D$83</f>
        <v>0.02681889301779777</v>
      </c>
      <c r="F2" s="80">
        <f aca="true" t="shared" si="0" ref="F2:F33">(D2-B2)/B2</f>
        <v>0.2660126947489902</v>
      </c>
      <c r="G2" s="43">
        <f aca="true" t="shared" si="1" ref="G2:G33">D2-B2</f>
        <v>461</v>
      </c>
      <c r="H2" s="43">
        <f>D2-C2</f>
        <v>-737</v>
      </c>
    </row>
    <row r="3" spans="1:8" ht="15">
      <c r="A3" s="125" t="s">
        <v>177</v>
      </c>
      <c r="B3" s="64">
        <v>176</v>
      </c>
      <c r="C3" s="43">
        <v>394</v>
      </c>
      <c r="D3" s="44">
        <v>253</v>
      </c>
      <c r="E3" s="80">
        <f aca="true" t="shared" si="2" ref="E3:E66">D3/$D$83</f>
        <v>0.0030926070799921768</v>
      </c>
      <c r="F3" s="80">
        <f t="shared" si="0"/>
        <v>0.4375</v>
      </c>
      <c r="G3" s="43">
        <f t="shared" si="1"/>
        <v>77</v>
      </c>
      <c r="H3" s="43">
        <f aca="true" t="shared" si="3" ref="H3:H66">D3-C3</f>
        <v>-141</v>
      </c>
    </row>
    <row r="4" spans="1:8" ht="15">
      <c r="A4" s="125" t="s">
        <v>178</v>
      </c>
      <c r="B4" s="64">
        <v>315</v>
      </c>
      <c r="C4" s="43">
        <v>653</v>
      </c>
      <c r="D4" s="44">
        <v>319</v>
      </c>
      <c r="E4" s="80">
        <f t="shared" si="2"/>
        <v>0.003899374144337962</v>
      </c>
      <c r="F4" s="80">
        <f t="shared" si="0"/>
        <v>0.012698412698412698</v>
      </c>
      <c r="G4" s="43">
        <f t="shared" si="1"/>
        <v>4</v>
      </c>
      <c r="H4" s="43">
        <f t="shared" si="3"/>
        <v>-334</v>
      </c>
    </row>
    <row r="5" spans="1:8" ht="15">
      <c r="A5" s="125" t="s">
        <v>179</v>
      </c>
      <c r="B5" s="64">
        <v>123</v>
      </c>
      <c r="C5" s="43">
        <v>160</v>
      </c>
      <c r="D5" s="44">
        <v>96</v>
      </c>
      <c r="E5" s="80">
        <f t="shared" si="2"/>
        <v>0.001173479366321142</v>
      </c>
      <c r="F5" s="80">
        <f t="shared" si="0"/>
        <v>-0.21951219512195122</v>
      </c>
      <c r="G5" s="43">
        <f t="shared" si="1"/>
        <v>-27</v>
      </c>
      <c r="H5" s="43">
        <f t="shared" si="3"/>
        <v>-64</v>
      </c>
    </row>
    <row r="6" spans="1:8" ht="15">
      <c r="A6" s="125" t="s">
        <v>180</v>
      </c>
      <c r="B6" s="64">
        <v>133</v>
      </c>
      <c r="C6" s="43">
        <v>232</v>
      </c>
      <c r="D6" s="44">
        <v>139</v>
      </c>
      <c r="E6" s="80">
        <f t="shared" si="2"/>
        <v>0.0016991003324858204</v>
      </c>
      <c r="F6" s="80">
        <f t="shared" si="0"/>
        <v>0.045112781954887216</v>
      </c>
      <c r="G6" s="43">
        <f t="shared" si="1"/>
        <v>6</v>
      </c>
      <c r="H6" s="43">
        <f t="shared" si="3"/>
        <v>-93</v>
      </c>
    </row>
    <row r="7" spans="1:8" ht="15">
      <c r="A7" s="125" t="s">
        <v>181</v>
      </c>
      <c r="B7" s="64">
        <v>107</v>
      </c>
      <c r="C7" s="43">
        <v>380</v>
      </c>
      <c r="D7" s="44">
        <v>191</v>
      </c>
      <c r="E7" s="80">
        <f t="shared" si="2"/>
        <v>0.0023347349892431056</v>
      </c>
      <c r="F7" s="80">
        <f t="shared" si="0"/>
        <v>0.7850467289719626</v>
      </c>
      <c r="G7" s="43">
        <f t="shared" si="1"/>
        <v>84</v>
      </c>
      <c r="H7" s="43">
        <f t="shared" si="3"/>
        <v>-189</v>
      </c>
    </row>
    <row r="8" spans="1:8" ht="15">
      <c r="A8" s="125" t="s">
        <v>182</v>
      </c>
      <c r="B8" s="64">
        <v>4763</v>
      </c>
      <c r="C8" s="43">
        <v>7953</v>
      </c>
      <c r="D8" s="44">
        <v>6131</v>
      </c>
      <c r="E8" s="80">
        <f t="shared" si="2"/>
        <v>0.07494377078036378</v>
      </c>
      <c r="F8" s="80">
        <f t="shared" si="0"/>
        <v>0.28721394079361745</v>
      </c>
      <c r="G8" s="43">
        <f t="shared" si="1"/>
        <v>1368</v>
      </c>
      <c r="H8" s="43">
        <f t="shared" si="3"/>
        <v>-1822</v>
      </c>
    </row>
    <row r="9" spans="1:8" ht="15">
      <c r="A9" s="125" t="s">
        <v>183</v>
      </c>
      <c r="B9" s="64">
        <v>2505</v>
      </c>
      <c r="C9" s="43">
        <v>5854</v>
      </c>
      <c r="D9" s="44">
        <v>3434</v>
      </c>
      <c r="E9" s="80">
        <f t="shared" si="2"/>
        <v>0.04197633483277919</v>
      </c>
      <c r="F9" s="80">
        <f t="shared" si="0"/>
        <v>0.3708582834331337</v>
      </c>
      <c r="G9" s="43">
        <f t="shared" si="1"/>
        <v>929</v>
      </c>
      <c r="H9" s="43">
        <f t="shared" si="3"/>
        <v>-2420</v>
      </c>
    </row>
    <row r="10" spans="1:8" ht="15">
      <c r="A10" s="125" t="s">
        <v>184</v>
      </c>
      <c r="B10" s="64">
        <v>38</v>
      </c>
      <c r="C10" s="43">
        <v>61</v>
      </c>
      <c r="D10" s="44">
        <v>46</v>
      </c>
      <c r="E10" s="80">
        <f t="shared" si="2"/>
        <v>0.000562292196362214</v>
      </c>
      <c r="F10" s="80">
        <f t="shared" si="0"/>
        <v>0.21052631578947367</v>
      </c>
      <c r="G10" s="43">
        <f t="shared" si="1"/>
        <v>8</v>
      </c>
      <c r="H10" s="43">
        <f t="shared" si="3"/>
        <v>-15</v>
      </c>
    </row>
    <row r="11" spans="1:8" ht="15">
      <c r="A11" s="125" t="s">
        <v>185</v>
      </c>
      <c r="B11" s="64">
        <v>165</v>
      </c>
      <c r="C11" s="43">
        <v>255</v>
      </c>
      <c r="D11" s="44">
        <v>201</v>
      </c>
      <c r="E11" s="80">
        <f t="shared" si="2"/>
        <v>0.0024569724232348916</v>
      </c>
      <c r="F11" s="80">
        <f t="shared" si="0"/>
        <v>0.21818181818181817</v>
      </c>
      <c r="G11" s="43">
        <f t="shared" si="1"/>
        <v>36</v>
      </c>
      <c r="H11" s="43">
        <f t="shared" si="3"/>
        <v>-54</v>
      </c>
    </row>
    <row r="12" spans="1:8" ht="15">
      <c r="A12" s="125" t="s">
        <v>186</v>
      </c>
      <c r="B12" s="64">
        <v>622</v>
      </c>
      <c r="C12" s="43">
        <v>1235</v>
      </c>
      <c r="D12" s="44">
        <v>774</v>
      </c>
      <c r="E12" s="80">
        <f t="shared" si="2"/>
        <v>0.009461177390964208</v>
      </c>
      <c r="F12" s="80">
        <f t="shared" si="0"/>
        <v>0.24437299035369775</v>
      </c>
      <c r="G12" s="43">
        <f t="shared" si="1"/>
        <v>152</v>
      </c>
      <c r="H12" s="43">
        <f t="shared" si="3"/>
        <v>-461</v>
      </c>
    </row>
    <row r="13" spans="1:8" ht="15">
      <c r="A13" s="125" t="s">
        <v>187</v>
      </c>
      <c r="B13" s="64">
        <v>752</v>
      </c>
      <c r="C13" s="43">
        <v>1578</v>
      </c>
      <c r="D13" s="44">
        <v>904</v>
      </c>
      <c r="E13" s="80">
        <f t="shared" si="2"/>
        <v>0.011050264032857422</v>
      </c>
      <c r="F13" s="80">
        <f t="shared" si="0"/>
        <v>0.20212765957446807</v>
      </c>
      <c r="G13" s="43">
        <f t="shared" si="1"/>
        <v>152</v>
      </c>
      <c r="H13" s="43">
        <f t="shared" si="3"/>
        <v>-674</v>
      </c>
    </row>
    <row r="14" spans="1:8" ht="15">
      <c r="A14" s="125" t="s">
        <v>188</v>
      </c>
      <c r="B14" s="64">
        <v>149</v>
      </c>
      <c r="C14" s="43">
        <v>197</v>
      </c>
      <c r="D14" s="44">
        <v>130</v>
      </c>
      <c r="E14" s="80">
        <f t="shared" si="2"/>
        <v>0.0015890866418932135</v>
      </c>
      <c r="F14" s="80">
        <f t="shared" si="0"/>
        <v>-0.12751677852348994</v>
      </c>
      <c r="G14" s="43">
        <f t="shared" si="1"/>
        <v>-19</v>
      </c>
      <c r="H14" s="43">
        <f t="shared" si="3"/>
        <v>-67</v>
      </c>
    </row>
    <row r="15" spans="1:8" ht="15">
      <c r="A15" s="125" t="s">
        <v>189</v>
      </c>
      <c r="B15" s="64">
        <v>175</v>
      </c>
      <c r="C15" s="43">
        <v>475</v>
      </c>
      <c r="D15" s="44">
        <v>187</v>
      </c>
      <c r="E15" s="80">
        <f t="shared" si="2"/>
        <v>0.0022858400156463917</v>
      </c>
      <c r="F15" s="80">
        <f t="shared" si="0"/>
        <v>0.06857142857142857</v>
      </c>
      <c r="G15" s="43">
        <f t="shared" si="1"/>
        <v>12</v>
      </c>
      <c r="H15" s="43">
        <f t="shared" si="3"/>
        <v>-288</v>
      </c>
    </row>
    <row r="16" spans="1:8" ht="15">
      <c r="A16" s="125" t="s">
        <v>190</v>
      </c>
      <c r="B16" s="64">
        <v>42</v>
      </c>
      <c r="C16" s="43">
        <v>67</v>
      </c>
      <c r="D16" s="44">
        <v>39</v>
      </c>
      <c r="E16" s="80">
        <f t="shared" si="2"/>
        <v>0.000476725992567964</v>
      </c>
      <c r="F16" s="80">
        <f t="shared" si="0"/>
        <v>-0.07142857142857142</v>
      </c>
      <c r="G16" s="43">
        <f t="shared" si="1"/>
        <v>-3</v>
      </c>
      <c r="H16" s="43">
        <f t="shared" si="3"/>
        <v>-28</v>
      </c>
    </row>
    <row r="17" spans="1:8" ht="15">
      <c r="A17" s="125" t="s">
        <v>191</v>
      </c>
      <c r="B17" s="64">
        <v>343</v>
      </c>
      <c r="C17" s="43">
        <v>360</v>
      </c>
      <c r="D17" s="44">
        <v>419</v>
      </c>
      <c r="E17" s="80">
        <f t="shared" si="2"/>
        <v>0.005121748484255818</v>
      </c>
      <c r="F17" s="80">
        <f t="shared" si="0"/>
        <v>0.22157434402332363</v>
      </c>
      <c r="G17" s="43">
        <f t="shared" si="1"/>
        <v>76</v>
      </c>
      <c r="H17" s="43">
        <f t="shared" si="3"/>
        <v>59</v>
      </c>
    </row>
    <row r="18" spans="1:8" ht="15">
      <c r="A18" s="125" t="s">
        <v>192</v>
      </c>
      <c r="B18" s="64">
        <v>96</v>
      </c>
      <c r="C18" s="43">
        <v>307</v>
      </c>
      <c r="D18" s="44">
        <v>92</v>
      </c>
      <c r="E18" s="80">
        <f t="shared" si="2"/>
        <v>0.001124584392724428</v>
      </c>
      <c r="F18" s="80">
        <f t="shared" si="0"/>
        <v>-0.041666666666666664</v>
      </c>
      <c r="G18" s="43">
        <f t="shared" si="1"/>
        <v>-4</v>
      </c>
      <c r="H18" s="43">
        <f t="shared" si="3"/>
        <v>-215</v>
      </c>
    </row>
    <row r="19" spans="1:8" ht="15">
      <c r="A19" s="125" t="s">
        <v>193</v>
      </c>
      <c r="B19" s="64">
        <v>80</v>
      </c>
      <c r="C19" s="43">
        <v>221</v>
      </c>
      <c r="D19" s="44">
        <v>95</v>
      </c>
      <c r="E19" s="80">
        <f t="shared" si="2"/>
        <v>0.0011612556229219637</v>
      </c>
      <c r="F19" s="80">
        <f t="shared" si="0"/>
        <v>0.1875</v>
      </c>
      <c r="G19" s="43">
        <f t="shared" si="1"/>
        <v>15</v>
      </c>
      <c r="H19" s="43">
        <f t="shared" si="3"/>
        <v>-126</v>
      </c>
    </row>
    <row r="20" spans="1:8" ht="15">
      <c r="A20" s="125" t="s">
        <v>194</v>
      </c>
      <c r="B20" s="64">
        <v>275</v>
      </c>
      <c r="C20" s="43">
        <v>768</v>
      </c>
      <c r="D20" s="44">
        <v>405</v>
      </c>
      <c r="E20" s="80">
        <f t="shared" si="2"/>
        <v>0.004950616076667319</v>
      </c>
      <c r="F20" s="80">
        <f t="shared" si="0"/>
        <v>0.4727272727272727</v>
      </c>
      <c r="G20" s="43">
        <f t="shared" si="1"/>
        <v>130</v>
      </c>
      <c r="H20" s="43">
        <f t="shared" si="3"/>
        <v>-363</v>
      </c>
    </row>
    <row r="21" spans="1:8" ht="15">
      <c r="A21" s="125" t="s">
        <v>195</v>
      </c>
      <c r="B21" s="64">
        <v>88</v>
      </c>
      <c r="C21" s="43">
        <v>275</v>
      </c>
      <c r="D21" s="44">
        <v>135</v>
      </c>
      <c r="E21" s="80">
        <f t="shared" si="2"/>
        <v>0.0016502053588891062</v>
      </c>
      <c r="F21" s="80">
        <f t="shared" si="0"/>
        <v>0.5340909090909091</v>
      </c>
      <c r="G21" s="43">
        <f t="shared" si="1"/>
        <v>47</v>
      </c>
      <c r="H21" s="43">
        <f t="shared" si="3"/>
        <v>-140</v>
      </c>
    </row>
    <row r="22" spans="1:8" ht="15">
      <c r="A22" s="125" t="s">
        <v>196</v>
      </c>
      <c r="B22" s="64">
        <v>3589</v>
      </c>
      <c r="C22" s="43">
        <v>5030</v>
      </c>
      <c r="D22" s="44">
        <v>4082</v>
      </c>
      <c r="E22" s="80">
        <f t="shared" si="2"/>
        <v>0.0498973205554469</v>
      </c>
      <c r="F22" s="80">
        <f t="shared" si="0"/>
        <v>0.13736416829200335</v>
      </c>
      <c r="G22" s="43">
        <f t="shared" si="1"/>
        <v>493</v>
      </c>
      <c r="H22" s="43">
        <f t="shared" si="3"/>
        <v>-948</v>
      </c>
    </row>
    <row r="23" spans="1:8" ht="15">
      <c r="A23" s="125" t="s">
        <v>197</v>
      </c>
      <c r="B23" s="64">
        <v>260</v>
      </c>
      <c r="C23" s="43">
        <v>475</v>
      </c>
      <c r="D23" s="44">
        <v>397</v>
      </c>
      <c r="E23" s="80">
        <f t="shared" si="2"/>
        <v>0.00485282612947389</v>
      </c>
      <c r="F23" s="80">
        <f t="shared" si="0"/>
        <v>0.5269230769230769</v>
      </c>
      <c r="G23" s="43">
        <f t="shared" si="1"/>
        <v>137</v>
      </c>
      <c r="H23" s="43">
        <f t="shared" si="3"/>
        <v>-78</v>
      </c>
    </row>
    <row r="24" spans="1:8" ht="15">
      <c r="A24" s="125" t="s">
        <v>198</v>
      </c>
      <c r="B24" s="64">
        <v>98</v>
      </c>
      <c r="C24" s="43">
        <v>215</v>
      </c>
      <c r="D24" s="44">
        <v>107</v>
      </c>
      <c r="E24" s="80">
        <f t="shared" si="2"/>
        <v>0.0013079405437121064</v>
      </c>
      <c r="F24" s="80">
        <f t="shared" si="0"/>
        <v>0.09183673469387756</v>
      </c>
      <c r="G24" s="43">
        <f t="shared" si="1"/>
        <v>9</v>
      </c>
      <c r="H24" s="43">
        <f t="shared" si="3"/>
        <v>-108</v>
      </c>
    </row>
    <row r="25" spans="1:8" ht="15">
      <c r="A25" s="125" t="s">
        <v>199</v>
      </c>
      <c r="B25" s="64">
        <v>497</v>
      </c>
      <c r="C25" s="43">
        <v>711</v>
      </c>
      <c r="D25" s="44">
        <v>398</v>
      </c>
      <c r="E25" s="80">
        <f t="shared" si="2"/>
        <v>0.004865049872873069</v>
      </c>
      <c r="F25" s="80">
        <f t="shared" si="0"/>
        <v>-0.19919517102615694</v>
      </c>
      <c r="G25" s="43">
        <f t="shared" si="1"/>
        <v>-99</v>
      </c>
      <c r="H25" s="43">
        <f t="shared" si="3"/>
        <v>-313</v>
      </c>
    </row>
    <row r="26" spans="1:8" ht="15">
      <c r="A26" s="125" t="s">
        <v>200</v>
      </c>
      <c r="B26" s="64">
        <v>831</v>
      </c>
      <c r="C26" s="43">
        <v>1393</v>
      </c>
      <c r="D26" s="44">
        <v>1133</v>
      </c>
      <c r="E26" s="80">
        <f t="shared" si="2"/>
        <v>0.013849501271269313</v>
      </c>
      <c r="F26" s="80">
        <f t="shared" si="0"/>
        <v>0.36341756919374246</v>
      </c>
      <c r="G26" s="43">
        <f t="shared" si="1"/>
        <v>302</v>
      </c>
      <c r="H26" s="43">
        <f t="shared" si="3"/>
        <v>-260</v>
      </c>
    </row>
    <row r="27" spans="1:8" ht="15">
      <c r="A27" s="125" t="s">
        <v>113</v>
      </c>
      <c r="B27" s="64">
        <v>391</v>
      </c>
      <c r="C27" s="43">
        <v>1052</v>
      </c>
      <c r="D27" s="44">
        <v>546</v>
      </c>
      <c r="E27" s="80">
        <f t="shared" si="2"/>
        <v>0.0066741638959514965</v>
      </c>
      <c r="F27" s="80">
        <f t="shared" si="0"/>
        <v>0.39641943734015345</v>
      </c>
      <c r="G27" s="43">
        <f t="shared" si="1"/>
        <v>155</v>
      </c>
      <c r="H27" s="43">
        <f t="shared" si="3"/>
        <v>-506</v>
      </c>
    </row>
    <row r="28" spans="1:8" ht="15">
      <c r="A28" s="125" t="s">
        <v>201</v>
      </c>
      <c r="B28" s="64">
        <v>401</v>
      </c>
      <c r="C28" s="43">
        <v>994</v>
      </c>
      <c r="D28" s="44">
        <v>587</v>
      </c>
      <c r="E28" s="80">
        <f t="shared" si="2"/>
        <v>0.007175337375317817</v>
      </c>
      <c r="F28" s="80">
        <f t="shared" si="0"/>
        <v>0.46384039900249374</v>
      </c>
      <c r="G28" s="43">
        <f t="shared" si="1"/>
        <v>186</v>
      </c>
      <c r="H28" s="43">
        <f t="shared" si="3"/>
        <v>-407</v>
      </c>
    </row>
    <row r="29" spans="1:8" ht="15">
      <c r="A29" s="125" t="s">
        <v>202</v>
      </c>
      <c r="B29" s="64">
        <v>255</v>
      </c>
      <c r="C29" s="43">
        <v>526</v>
      </c>
      <c r="D29" s="44">
        <v>313</v>
      </c>
      <c r="E29" s="80">
        <f t="shared" si="2"/>
        <v>0.0038260316839428907</v>
      </c>
      <c r="F29" s="80">
        <f t="shared" si="0"/>
        <v>0.22745098039215686</v>
      </c>
      <c r="G29" s="43">
        <f t="shared" si="1"/>
        <v>58</v>
      </c>
      <c r="H29" s="43">
        <f t="shared" si="3"/>
        <v>-213</v>
      </c>
    </row>
    <row r="30" spans="1:8" ht="15">
      <c r="A30" s="125" t="s">
        <v>203</v>
      </c>
      <c r="B30" s="64">
        <v>275</v>
      </c>
      <c r="C30" s="43">
        <v>1044</v>
      </c>
      <c r="D30" s="44">
        <v>447</v>
      </c>
      <c r="E30" s="80">
        <f t="shared" si="2"/>
        <v>0.005464013299432818</v>
      </c>
      <c r="F30" s="80">
        <f t="shared" si="0"/>
        <v>0.6254545454545455</v>
      </c>
      <c r="G30" s="43">
        <f t="shared" si="1"/>
        <v>172</v>
      </c>
      <c r="H30" s="43">
        <f t="shared" si="3"/>
        <v>-597</v>
      </c>
    </row>
    <row r="31" spans="1:8" ht="15">
      <c r="A31" s="125" t="s">
        <v>204</v>
      </c>
      <c r="B31" s="64">
        <v>160</v>
      </c>
      <c r="C31" s="43">
        <v>419</v>
      </c>
      <c r="D31" s="44">
        <v>179</v>
      </c>
      <c r="E31" s="80">
        <f t="shared" si="2"/>
        <v>0.002188050068452963</v>
      </c>
      <c r="F31" s="80">
        <f t="shared" si="0"/>
        <v>0.11875</v>
      </c>
      <c r="G31" s="43">
        <f t="shared" si="1"/>
        <v>19</v>
      </c>
      <c r="H31" s="43">
        <f t="shared" si="3"/>
        <v>-240</v>
      </c>
    </row>
    <row r="32" spans="1:8" ht="15">
      <c r="A32" s="125" t="s">
        <v>205</v>
      </c>
      <c r="B32" s="64">
        <v>427</v>
      </c>
      <c r="C32" s="43">
        <v>745</v>
      </c>
      <c r="D32" s="44">
        <v>396</v>
      </c>
      <c r="E32" s="80">
        <f t="shared" si="2"/>
        <v>0.0048406023860747115</v>
      </c>
      <c r="F32" s="80">
        <f t="shared" si="0"/>
        <v>-0.07259953161592506</v>
      </c>
      <c r="G32" s="43">
        <f t="shared" si="1"/>
        <v>-31</v>
      </c>
      <c r="H32" s="43">
        <f t="shared" si="3"/>
        <v>-349</v>
      </c>
    </row>
    <row r="33" spans="1:8" ht="15">
      <c r="A33" s="125" t="s">
        <v>206</v>
      </c>
      <c r="B33" s="64">
        <v>530</v>
      </c>
      <c r="C33" s="43">
        <v>1431</v>
      </c>
      <c r="D33" s="44">
        <v>807</v>
      </c>
      <c r="E33" s="80">
        <f t="shared" si="2"/>
        <v>0.009864560923137101</v>
      </c>
      <c r="F33" s="80">
        <f t="shared" si="0"/>
        <v>0.5226415094339623</v>
      </c>
      <c r="G33" s="43">
        <f t="shared" si="1"/>
        <v>277</v>
      </c>
      <c r="H33" s="43">
        <f t="shared" si="3"/>
        <v>-624</v>
      </c>
    </row>
    <row r="34" spans="1:8" ht="15">
      <c r="A34" s="125" t="s">
        <v>207</v>
      </c>
      <c r="B34" s="64">
        <v>1309</v>
      </c>
      <c r="C34" s="43">
        <v>2600</v>
      </c>
      <c r="D34" s="44">
        <v>2448</v>
      </c>
      <c r="E34" s="80">
        <f t="shared" si="2"/>
        <v>0.029923723841189125</v>
      </c>
      <c r="F34" s="80">
        <f aca="true" t="shared" si="4" ref="F34:F65">(D34-B34)/B34</f>
        <v>0.8701298701298701</v>
      </c>
      <c r="G34" s="43">
        <f aca="true" t="shared" si="5" ref="G34:G65">D34-B34</f>
        <v>1139</v>
      </c>
      <c r="H34" s="43">
        <f t="shared" si="3"/>
        <v>-152</v>
      </c>
    </row>
    <row r="35" spans="1:8" ht="15">
      <c r="A35" s="125" t="s">
        <v>208</v>
      </c>
      <c r="B35" s="64">
        <v>286</v>
      </c>
      <c r="C35" s="43">
        <v>414</v>
      </c>
      <c r="D35" s="44">
        <v>251</v>
      </c>
      <c r="E35" s="80">
        <f t="shared" si="2"/>
        <v>0.0030681595931938196</v>
      </c>
      <c r="F35" s="80">
        <f t="shared" si="4"/>
        <v>-0.12237762237762238</v>
      </c>
      <c r="G35" s="43">
        <f t="shared" si="5"/>
        <v>-35</v>
      </c>
      <c r="H35" s="43">
        <f t="shared" si="3"/>
        <v>-163</v>
      </c>
    </row>
    <row r="36" spans="1:8" ht="15">
      <c r="A36" s="125" t="s">
        <v>209</v>
      </c>
      <c r="B36" s="64">
        <v>97</v>
      </c>
      <c r="C36" s="43">
        <v>252</v>
      </c>
      <c r="D36" s="44">
        <v>88</v>
      </c>
      <c r="E36" s="80">
        <f t="shared" si="2"/>
        <v>0.0010756894191277138</v>
      </c>
      <c r="F36" s="80">
        <f t="shared" si="4"/>
        <v>-0.09278350515463918</v>
      </c>
      <c r="G36" s="43">
        <f t="shared" si="5"/>
        <v>-9</v>
      </c>
      <c r="H36" s="43">
        <f t="shared" si="3"/>
        <v>-164</v>
      </c>
    </row>
    <row r="37" spans="1:8" ht="15">
      <c r="A37" s="125" t="s">
        <v>210</v>
      </c>
      <c r="B37" s="64">
        <v>51</v>
      </c>
      <c r="C37" s="43">
        <v>90</v>
      </c>
      <c r="D37" s="44">
        <v>63</v>
      </c>
      <c r="E37" s="80">
        <f t="shared" si="2"/>
        <v>0.0007700958341482495</v>
      </c>
      <c r="F37" s="80">
        <f t="shared" si="4"/>
        <v>0.23529411764705882</v>
      </c>
      <c r="G37" s="43">
        <f t="shared" si="5"/>
        <v>12</v>
      </c>
      <c r="H37" s="43">
        <f t="shared" si="3"/>
        <v>-27</v>
      </c>
    </row>
    <row r="38" spans="1:8" ht="15">
      <c r="A38" s="125" t="s">
        <v>211</v>
      </c>
      <c r="B38" s="64">
        <v>708</v>
      </c>
      <c r="C38" s="43">
        <v>1721</v>
      </c>
      <c r="D38" s="44">
        <v>899</v>
      </c>
      <c r="E38" s="80">
        <f t="shared" si="2"/>
        <v>0.01098914531586153</v>
      </c>
      <c r="F38" s="80">
        <f t="shared" si="4"/>
        <v>0.269774011299435</v>
      </c>
      <c r="G38" s="43">
        <f t="shared" si="5"/>
        <v>191</v>
      </c>
      <c r="H38" s="43">
        <f t="shared" si="3"/>
        <v>-822</v>
      </c>
    </row>
    <row r="39" spans="1:8" ht="15">
      <c r="A39" s="125" t="s">
        <v>212</v>
      </c>
      <c r="B39" s="64">
        <v>45</v>
      </c>
      <c r="C39" s="43">
        <v>145</v>
      </c>
      <c r="D39" s="44">
        <v>46</v>
      </c>
      <c r="E39" s="80">
        <f t="shared" si="2"/>
        <v>0.000562292196362214</v>
      </c>
      <c r="F39" s="80">
        <f t="shared" si="4"/>
        <v>0.022222222222222223</v>
      </c>
      <c r="G39" s="43">
        <f t="shared" si="5"/>
        <v>1</v>
      </c>
      <c r="H39" s="43">
        <f t="shared" si="3"/>
        <v>-99</v>
      </c>
    </row>
    <row r="40" spans="1:8" ht="15">
      <c r="A40" s="125" t="s">
        <v>213</v>
      </c>
      <c r="B40" s="64">
        <v>202</v>
      </c>
      <c r="C40" s="43">
        <v>894</v>
      </c>
      <c r="D40" s="44">
        <v>332</v>
      </c>
      <c r="E40" s="80">
        <f t="shared" si="2"/>
        <v>0.004058282808527283</v>
      </c>
      <c r="F40" s="80">
        <f t="shared" si="4"/>
        <v>0.6435643564356436</v>
      </c>
      <c r="G40" s="43">
        <f t="shared" si="5"/>
        <v>130</v>
      </c>
      <c r="H40" s="43">
        <f t="shared" si="3"/>
        <v>-562</v>
      </c>
    </row>
    <row r="41" spans="1:8" ht="15">
      <c r="A41" s="125" t="s">
        <v>214</v>
      </c>
      <c r="B41" s="64">
        <v>19105</v>
      </c>
      <c r="C41" s="43">
        <v>26628</v>
      </c>
      <c r="D41" s="44">
        <v>23531</v>
      </c>
      <c r="E41" s="80">
        <f t="shared" si="2"/>
        <v>0.2876369059260708</v>
      </c>
      <c r="F41" s="80">
        <f t="shared" si="4"/>
        <v>0.23166710285265638</v>
      </c>
      <c r="G41" s="43">
        <f t="shared" si="5"/>
        <v>4426</v>
      </c>
      <c r="H41" s="43">
        <f t="shared" si="3"/>
        <v>-3097</v>
      </c>
    </row>
    <row r="42" spans="1:8" ht="15">
      <c r="A42" s="125" t="s">
        <v>215</v>
      </c>
      <c r="B42" s="64">
        <v>4735</v>
      </c>
      <c r="C42" s="43">
        <v>6209</v>
      </c>
      <c r="D42" s="44">
        <v>5507</v>
      </c>
      <c r="E42" s="80">
        <f t="shared" si="2"/>
        <v>0.06731615489927635</v>
      </c>
      <c r="F42" s="80">
        <f t="shared" si="4"/>
        <v>0.16304118268215417</v>
      </c>
      <c r="G42" s="43">
        <f t="shared" si="5"/>
        <v>772</v>
      </c>
      <c r="H42" s="43">
        <f t="shared" si="3"/>
        <v>-702</v>
      </c>
    </row>
    <row r="43" spans="1:8" ht="15">
      <c r="A43" s="125" t="s">
        <v>216</v>
      </c>
      <c r="B43" s="64">
        <v>731</v>
      </c>
      <c r="C43" s="43">
        <v>1900</v>
      </c>
      <c r="D43" s="44">
        <v>1059</v>
      </c>
      <c r="E43" s="80">
        <f t="shared" si="2"/>
        <v>0.0129449442597301</v>
      </c>
      <c r="F43" s="80">
        <f t="shared" si="4"/>
        <v>0.4487004103967168</v>
      </c>
      <c r="G43" s="43">
        <f t="shared" si="5"/>
        <v>328</v>
      </c>
      <c r="H43" s="43">
        <f t="shared" si="3"/>
        <v>-841</v>
      </c>
    </row>
    <row r="44" spans="1:8" ht="15">
      <c r="A44" s="125" t="s">
        <v>217</v>
      </c>
      <c r="B44" s="64">
        <v>166</v>
      </c>
      <c r="C44" s="43">
        <v>269</v>
      </c>
      <c r="D44" s="44">
        <v>238</v>
      </c>
      <c r="E44" s="80">
        <f t="shared" si="2"/>
        <v>0.0029092509290044983</v>
      </c>
      <c r="F44" s="80">
        <f t="shared" si="4"/>
        <v>0.43373493975903615</v>
      </c>
      <c r="G44" s="43">
        <f t="shared" si="5"/>
        <v>72</v>
      </c>
      <c r="H44" s="43">
        <f t="shared" si="3"/>
        <v>-31</v>
      </c>
    </row>
    <row r="45" spans="1:8" ht="15">
      <c r="A45" s="125" t="s">
        <v>218</v>
      </c>
      <c r="B45" s="64">
        <v>121</v>
      </c>
      <c r="C45" s="43">
        <v>355</v>
      </c>
      <c r="D45" s="44">
        <v>315</v>
      </c>
      <c r="E45" s="80">
        <f t="shared" si="2"/>
        <v>0.003850479170741248</v>
      </c>
      <c r="F45" s="80">
        <f t="shared" si="4"/>
        <v>1.603305785123967</v>
      </c>
      <c r="G45" s="43">
        <f t="shared" si="5"/>
        <v>194</v>
      </c>
      <c r="H45" s="43">
        <f t="shared" si="3"/>
        <v>-40</v>
      </c>
    </row>
    <row r="46" spans="1:8" ht="15">
      <c r="A46" s="125" t="s">
        <v>219</v>
      </c>
      <c r="B46" s="64">
        <v>97</v>
      </c>
      <c r="C46" s="43">
        <v>341</v>
      </c>
      <c r="D46" s="44">
        <v>66</v>
      </c>
      <c r="E46" s="80">
        <f t="shared" si="2"/>
        <v>0.0008067670643457852</v>
      </c>
      <c r="F46" s="80">
        <f t="shared" si="4"/>
        <v>-0.31958762886597936</v>
      </c>
      <c r="G46" s="43">
        <f t="shared" si="5"/>
        <v>-31</v>
      </c>
      <c r="H46" s="43">
        <f t="shared" si="3"/>
        <v>-275</v>
      </c>
    </row>
    <row r="47" spans="1:8" ht="15">
      <c r="A47" s="125" t="s">
        <v>220</v>
      </c>
      <c r="B47" s="64">
        <v>180</v>
      </c>
      <c r="C47" s="43">
        <v>507</v>
      </c>
      <c r="D47" s="44">
        <v>225</v>
      </c>
      <c r="E47" s="80">
        <f t="shared" si="2"/>
        <v>0.002750342264815177</v>
      </c>
      <c r="F47" s="80">
        <f t="shared" si="4"/>
        <v>0.25</v>
      </c>
      <c r="G47" s="43">
        <f t="shared" si="5"/>
        <v>45</v>
      </c>
      <c r="H47" s="43">
        <f t="shared" si="3"/>
        <v>-282</v>
      </c>
    </row>
    <row r="48" spans="1:8" ht="15">
      <c r="A48" s="125" t="s">
        <v>221</v>
      </c>
      <c r="B48" s="64">
        <v>986</v>
      </c>
      <c r="C48" s="43">
        <v>2306</v>
      </c>
      <c r="D48" s="44">
        <v>1380</v>
      </c>
      <c r="E48" s="80">
        <f t="shared" si="2"/>
        <v>0.01686876589086642</v>
      </c>
      <c r="F48" s="80">
        <f t="shared" si="4"/>
        <v>0.3995943204868154</v>
      </c>
      <c r="G48" s="43">
        <f t="shared" si="5"/>
        <v>394</v>
      </c>
      <c r="H48" s="43">
        <f t="shared" si="3"/>
        <v>-926</v>
      </c>
    </row>
    <row r="49" spans="1:8" ht="15">
      <c r="A49" s="125" t="s">
        <v>223</v>
      </c>
      <c r="B49" s="64">
        <v>27</v>
      </c>
      <c r="C49" s="43">
        <v>101</v>
      </c>
      <c r="D49" s="44">
        <v>50</v>
      </c>
      <c r="E49" s="80">
        <f t="shared" si="2"/>
        <v>0.0006111871699589282</v>
      </c>
      <c r="F49" s="80">
        <f t="shared" si="4"/>
        <v>0.8518518518518519</v>
      </c>
      <c r="G49" s="43">
        <f t="shared" si="5"/>
        <v>23</v>
      </c>
      <c r="H49" s="43">
        <f t="shared" si="3"/>
        <v>-51</v>
      </c>
    </row>
    <row r="50" spans="1:8" ht="15">
      <c r="A50" s="125" t="s">
        <v>131</v>
      </c>
      <c r="B50" s="64">
        <v>165</v>
      </c>
      <c r="C50" s="43">
        <v>220</v>
      </c>
      <c r="D50" s="44">
        <v>160</v>
      </c>
      <c r="E50" s="80">
        <f t="shared" si="2"/>
        <v>0.0019557989438685705</v>
      </c>
      <c r="F50" s="80">
        <f t="shared" si="4"/>
        <v>-0.030303030303030304</v>
      </c>
      <c r="G50" s="43">
        <f t="shared" si="5"/>
        <v>-5</v>
      </c>
      <c r="H50" s="43">
        <f t="shared" si="3"/>
        <v>-60</v>
      </c>
    </row>
    <row r="51" spans="1:8" ht="15">
      <c r="A51" s="125" t="s">
        <v>224</v>
      </c>
      <c r="B51" s="64">
        <v>315</v>
      </c>
      <c r="C51" s="43">
        <v>545</v>
      </c>
      <c r="D51" s="44">
        <v>273</v>
      </c>
      <c r="E51" s="80">
        <f t="shared" si="2"/>
        <v>0.0033370819479757482</v>
      </c>
      <c r="F51" s="80">
        <f t="shared" si="4"/>
        <v>-0.13333333333333333</v>
      </c>
      <c r="G51" s="43">
        <f t="shared" si="5"/>
        <v>-42</v>
      </c>
      <c r="H51" s="43">
        <f t="shared" si="3"/>
        <v>-272</v>
      </c>
    </row>
    <row r="52" spans="1:8" ht="15">
      <c r="A52" s="125" t="s">
        <v>222</v>
      </c>
      <c r="B52" s="64">
        <v>87</v>
      </c>
      <c r="C52" s="43">
        <v>188</v>
      </c>
      <c r="D52" s="44">
        <v>95</v>
      </c>
      <c r="E52" s="80">
        <f t="shared" si="2"/>
        <v>0.0011612556229219637</v>
      </c>
      <c r="F52" s="80">
        <f t="shared" si="4"/>
        <v>0.09195402298850575</v>
      </c>
      <c r="G52" s="43">
        <f t="shared" si="5"/>
        <v>8</v>
      </c>
      <c r="H52" s="43">
        <f t="shared" si="3"/>
        <v>-93</v>
      </c>
    </row>
    <row r="53" spans="1:8" ht="15">
      <c r="A53" s="125" t="s">
        <v>225</v>
      </c>
      <c r="B53" s="64">
        <v>1934</v>
      </c>
      <c r="C53" s="43">
        <v>3221</v>
      </c>
      <c r="D53" s="44">
        <v>3270</v>
      </c>
      <c r="E53" s="80">
        <f t="shared" si="2"/>
        <v>0.039971640915313904</v>
      </c>
      <c r="F53" s="80">
        <f t="shared" si="4"/>
        <v>0.6907962771458118</v>
      </c>
      <c r="G53" s="43">
        <f t="shared" si="5"/>
        <v>1336</v>
      </c>
      <c r="H53" s="43">
        <f t="shared" si="3"/>
        <v>49</v>
      </c>
    </row>
    <row r="54" spans="1:8" ht="15">
      <c r="A54" s="125" t="s">
        <v>226</v>
      </c>
      <c r="B54" s="64">
        <v>940</v>
      </c>
      <c r="C54" s="43">
        <v>2431</v>
      </c>
      <c r="D54" s="44">
        <v>1371</v>
      </c>
      <c r="E54" s="80">
        <f t="shared" si="2"/>
        <v>0.016758752200273813</v>
      </c>
      <c r="F54" s="80">
        <f t="shared" si="4"/>
        <v>0.45851063829787236</v>
      </c>
      <c r="G54" s="43">
        <f t="shared" si="5"/>
        <v>431</v>
      </c>
      <c r="H54" s="43">
        <f t="shared" si="3"/>
        <v>-1060</v>
      </c>
    </row>
    <row r="55" spans="1:8" ht="15">
      <c r="A55" s="125" t="s">
        <v>227</v>
      </c>
      <c r="B55" s="64">
        <v>480</v>
      </c>
      <c r="C55" s="43">
        <v>959</v>
      </c>
      <c r="D55" s="44">
        <v>572</v>
      </c>
      <c r="E55" s="80">
        <f t="shared" si="2"/>
        <v>0.006991981224330139</v>
      </c>
      <c r="F55" s="80">
        <f t="shared" si="4"/>
        <v>0.19166666666666668</v>
      </c>
      <c r="G55" s="43">
        <f t="shared" si="5"/>
        <v>92</v>
      </c>
      <c r="H55" s="43">
        <f t="shared" si="3"/>
        <v>-387</v>
      </c>
    </row>
    <row r="56" spans="1:8" ht="15">
      <c r="A56" s="125" t="s">
        <v>228</v>
      </c>
      <c r="B56" s="64">
        <v>364</v>
      </c>
      <c r="C56" s="43">
        <v>803</v>
      </c>
      <c r="D56" s="44">
        <v>526</v>
      </c>
      <c r="E56" s="80">
        <f t="shared" si="2"/>
        <v>0.006429689027967925</v>
      </c>
      <c r="F56" s="80">
        <f t="shared" si="4"/>
        <v>0.44505494505494503</v>
      </c>
      <c r="G56" s="43">
        <f t="shared" si="5"/>
        <v>162</v>
      </c>
      <c r="H56" s="43">
        <f t="shared" si="3"/>
        <v>-277</v>
      </c>
    </row>
    <row r="57" spans="1:8" ht="15">
      <c r="A57" s="125" t="s">
        <v>229</v>
      </c>
      <c r="B57" s="64">
        <v>1134</v>
      </c>
      <c r="C57" s="43">
        <v>1592</v>
      </c>
      <c r="D57" s="44">
        <v>1265</v>
      </c>
      <c r="E57" s="80">
        <f t="shared" si="2"/>
        <v>0.015463035399960884</v>
      </c>
      <c r="F57" s="80">
        <f t="shared" si="4"/>
        <v>0.11552028218694885</v>
      </c>
      <c r="G57" s="43">
        <f t="shared" si="5"/>
        <v>131</v>
      </c>
      <c r="H57" s="43">
        <f t="shared" si="3"/>
        <v>-327</v>
      </c>
    </row>
    <row r="58" spans="1:8" ht="15">
      <c r="A58" s="125" t="s">
        <v>230</v>
      </c>
      <c r="B58" s="64">
        <v>159</v>
      </c>
      <c r="C58" s="43">
        <v>355</v>
      </c>
      <c r="D58" s="44">
        <v>317</v>
      </c>
      <c r="E58" s="80">
        <f t="shared" si="2"/>
        <v>0.003874926657539605</v>
      </c>
      <c r="F58" s="80">
        <f t="shared" si="4"/>
        <v>0.9937106918238994</v>
      </c>
      <c r="G58" s="43">
        <f t="shared" si="5"/>
        <v>158</v>
      </c>
      <c r="H58" s="43">
        <f t="shared" si="3"/>
        <v>-38</v>
      </c>
    </row>
    <row r="59" spans="1:8" ht="15">
      <c r="A59" s="125" t="s">
        <v>231</v>
      </c>
      <c r="B59" s="64">
        <v>1097</v>
      </c>
      <c r="C59" s="43">
        <v>1986</v>
      </c>
      <c r="D59" s="44">
        <v>1551</v>
      </c>
      <c r="E59" s="80">
        <f t="shared" si="2"/>
        <v>0.018959026012125953</v>
      </c>
      <c r="F59" s="80">
        <f t="shared" si="4"/>
        <v>0.41385597082953507</v>
      </c>
      <c r="G59" s="43">
        <f t="shared" si="5"/>
        <v>454</v>
      </c>
      <c r="H59" s="43">
        <f t="shared" si="3"/>
        <v>-435</v>
      </c>
    </row>
    <row r="60" spans="1:8" ht="15">
      <c r="A60" s="125" t="s">
        <v>232</v>
      </c>
      <c r="B60" s="64">
        <v>719</v>
      </c>
      <c r="C60" s="43">
        <v>1469</v>
      </c>
      <c r="D60" s="44">
        <v>997</v>
      </c>
      <c r="E60" s="80">
        <f t="shared" si="2"/>
        <v>0.012187072168981029</v>
      </c>
      <c r="F60" s="80">
        <f t="shared" si="4"/>
        <v>0.3866481223922114</v>
      </c>
      <c r="G60" s="43">
        <f t="shared" si="5"/>
        <v>278</v>
      </c>
      <c r="H60" s="43">
        <f t="shared" si="3"/>
        <v>-472</v>
      </c>
    </row>
    <row r="61" spans="1:8" ht="15">
      <c r="A61" s="125" t="s">
        <v>233</v>
      </c>
      <c r="B61" s="64">
        <v>70</v>
      </c>
      <c r="C61" s="43">
        <v>227</v>
      </c>
      <c r="D61" s="44">
        <v>129</v>
      </c>
      <c r="E61" s="80">
        <f t="shared" si="2"/>
        <v>0.0015768628984940349</v>
      </c>
      <c r="F61" s="80">
        <f t="shared" si="4"/>
        <v>0.8428571428571429</v>
      </c>
      <c r="G61" s="43">
        <f t="shared" si="5"/>
        <v>59</v>
      </c>
      <c r="H61" s="43">
        <f t="shared" si="3"/>
        <v>-98</v>
      </c>
    </row>
    <row r="62" spans="1:8" ht="15">
      <c r="A62" s="125" t="s">
        <v>234</v>
      </c>
      <c r="B62" s="64">
        <v>144</v>
      </c>
      <c r="C62" s="43">
        <v>418</v>
      </c>
      <c r="D62" s="44">
        <v>140</v>
      </c>
      <c r="E62" s="80">
        <f t="shared" si="2"/>
        <v>0.001711324075884999</v>
      </c>
      <c r="F62" s="80">
        <f t="shared" si="4"/>
        <v>-0.027777777777777776</v>
      </c>
      <c r="G62" s="43">
        <f t="shared" si="5"/>
        <v>-4</v>
      </c>
      <c r="H62" s="43">
        <f t="shared" si="3"/>
        <v>-278</v>
      </c>
    </row>
    <row r="63" spans="1:8" ht="15">
      <c r="A63" s="125" t="s">
        <v>235</v>
      </c>
      <c r="B63" s="64">
        <v>130</v>
      </c>
      <c r="C63" s="43">
        <v>370</v>
      </c>
      <c r="D63" s="44">
        <v>258</v>
      </c>
      <c r="E63" s="80">
        <f t="shared" si="2"/>
        <v>0.0031537257969880697</v>
      </c>
      <c r="F63" s="80">
        <f t="shared" si="4"/>
        <v>0.9846153846153847</v>
      </c>
      <c r="G63" s="43">
        <f t="shared" si="5"/>
        <v>128</v>
      </c>
      <c r="H63" s="43">
        <f t="shared" si="3"/>
        <v>-112</v>
      </c>
    </row>
    <row r="64" spans="1:8" ht="15">
      <c r="A64" s="125" t="s">
        <v>236</v>
      </c>
      <c r="B64" s="64">
        <v>303</v>
      </c>
      <c r="C64" s="43">
        <v>573</v>
      </c>
      <c r="D64" s="44">
        <v>319</v>
      </c>
      <c r="E64" s="80">
        <f t="shared" si="2"/>
        <v>0.003899374144337962</v>
      </c>
      <c r="F64" s="80">
        <f t="shared" si="4"/>
        <v>0.052805280528052806</v>
      </c>
      <c r="G64" s="43">
        <f t="shared" si="5"/>
        <v>16</v>
      </c>
      <c r="H64" s="43">
        <f t="shared" si="3"/>
        <v>-254</v>
      </c>
    </row>
    <row r="65" spans="1:8" ht="15">
      <c r="A65" s="125" t="s">
        <v>237</v>
      </c>
      <c r="B65" s="64">
        <v>269</v>
      </c>
      <c r="C65" s="43">
        <v>422</v>
      </c>
      <c r="D65" s="44">
        <v>361</v>
      </c>
      <c r="E65" s="80">
        <f t="shared" si="2"/>
        <v>0.004412771367103462</v>
      </c>
      <c r="F65" s="80">
        <f t="shared" si="4"/>
        <v>0.3420074349442379</v>
      </c>
      <c r="G65" s="43">
        <f t="shared" si="5"/>
        <v>92</v>
      </c>
      <c r="H65" s="43">
        <f t="shared" si="3"/>
        <v>-61</v>
      </c>
    </row>
    <row r="66" spans="1:8" ht="15">
      <c r="A66" s="125" t="s">
        <v>238</v>
      </c>
      <c r="B66" s="64">
        <v>167</v>
      </c>
      <c r="C66" s="43">
        <v>410</v>
      </c>
      <c r="D66" s="44">
        <v>225</v>
      </c>
      <c r="E66" s="80">
        <f t="shared" si="2"/>
        <v>0.002750342264815177</v>
      </c>
      <c r="F66" s="80">
        <f aca="true" t="shared" si="6" ref="F66:F83">(D66-B66)/B66</f>
        <v>0.3473053892215569</v>
      </c>
      <c r="G66" s="43">
        <f aca="true" t="shared" si="7" ref="G66:G83">D66-B66</f>
        <v>58</v>
      </c>
      <c r="H66" s="43">
        <f t="shared" si="3"/>
        <v>-185</v>
      </c>
    </row>
    <row r="67" spans="1:8" ht="15">
      <c r="A67" s="125" t="s">
        <v>239</v>
      </c>
      <c r="B67" s="64">
        <v>719</v>
      </c>
      <c r="C67" s="43">
        <v>966</v>
      </c>
      <c r="D67" s="44">
        <v>814</v>
      </c>
      <c r="E67" s="80">
        <f aca="true" t="shared" si="8" ref="E67:E83">D67/$D$83</f>
        <v>0.009950127126931352</v>
      </c>
      <c r="F67" s="80">
        <f t="shared" si="6"/>
        <v>0.13212795549374132</v>
      </c>
      <c r="G67" s="43">
        <f t="shared" si="7"/>
        <v>95</v>
      </c>
      <c r="H67" s="43">
        <f aca="true" t="shared" si="9" ref="H67:H83">D67-C67</f>
        <v>-152</v>
      </c>
    </row>
    <row r="68" spans="1:8" ht="15">
      <c r="A68" s="125" t="s">
        <v>240</v>
      </c>
      <c r="B68" s="64">
        <v>732</v>
      </c>
      <c r="C68" s="43">
        <v>1310</v>
      </c>
      <c r="D68" s="44">
        <v>652</v>
      </c>
      <c r="E68" s="80">
        <f t="shared" si="8"/>
        <v>0.007969880696264423</v>
      </c>
      <c r="F68" s="80">
        <f t="shared" si="6"/>
        <v>-0.1092896174863388</v>
      </c>
      <c r="G68" s="43">
        <f t="shared" si="7"/>
        <v>-80</v>
      </c>
      <c r="H68" s="43">
        <f t="shared" si="9"/>
        <v>-658</v>
      </c>
    </row>
    <row r="69" spans="1:8" ht="15">
      <c r="A69" s="125" t="s">
        <v>241</v>
      </c>
      <c r="B69" s="64">
        <v>97</v>
      </c>
      <c r="C69" s="43">
        <v>323</v>
      </c>
      <c r="D69" s="44">
        <v>114</v>
      </c>
      <c r="E69" s="80">
        <f t="shared" si="8"/>
        <v>0.0013935067475063564</v>
      </c>
      <c r="F69" s="80">
        <f t="shared" si="6"/>
        <v>0.17525773195876287</v>
      </c>
      <c r="G69" s="43">
        <f t="shared" si="7"/>
        <v>17</v>
      </c>
      <c r="H69" s="43">
        <f t="shared" si="9"/>
        <v>-209</v>
      </c>
    </row>
    <row r="70" spans="1:8" ht="15">
      <c r="A70" s="125" t="s">
        <v>242</v>
      </c>
      <c r="B70" s="64">
        <v>197</v>
      </c>
      <c r="C70" s="43">
        <v>337</v>
      </c>
      <c r="D70" s="44">
        <v>115</v>
      </c>
      <c r="E70" s="80">
        <f t="shared" si="8"/>
        <v>0.001405730490905535</v>
      </c>
      <c r="F70" s="80">
        <f t="shared" si="6"/>
        <v>-0.41624365482233505</v>
      </c>
      <c r="G70" s="43">
        <f t="shared" si="7"/>
        <v>-82</v>
      </c>
      <c r="H70" s="43">
        <f t="shared" si="9"/>
        <v>-222</v>
      </c>
    </row>
    <row r="71" spans="1:8" ht="15">
      <c r="A71" s="125" t="s">
        <v>243</v>
      </c>
      <c r="B71" s="64">
        <v>252</v>
      </c>
      <c r="C71" s="43">
        <v>968</v>
      </c>
      <c r="D71" s="44">
        <v>402</v>
      </c>
      <c r="E71" s="80">
        <f t="shared" si="8"/>
        <v>0.004913944846469783</v>
      </c>
      <c r="F71" s="80">
        <f t="shared" si="6"/>
        <v>0.5952380952380952</v>
      </c>
      <c r="G71" s="43">
        <f t="shared" si="7"/>
        <v>150</v>
      </c>
      <c r="H71" s="43">
        <f t="shared" si="9"/>
        <v>-566</v>
      </c>
    </row>
    <row r="72" spans="1:8" ht="15">
      <c r="A72" s="125" t="s">
        <v>244</v>
      </c>
      <c r="B72" s="64">
        <v>539</v>
      </c>
      <c r="C72" s="43">
        <v>904</v>
      </c>
      <c r="D72" s="44">
        <v>613</v>
      </c>
      <c r="E72" s="80">
        <f t="shared" si="8"/>
        <v>0.00749315470369646</v>
      </c>
      <c r="F72" s="80">
        <f t="shared" si="6"/>
        <v>0.137291280148423</v>
      </c>
      <c r="G72" s="43">
        <f t="shared" si="7"/>
        <v>74</v>
      </c>
      <c r="H72" s="43">
        <f t="shared" si="9"/>
        <v>-291</v>
      </c>
    </row>
    <row r="73" spans="1:8" ht="15">
      <c r="A73" s="125" t="s">
        <v>245</v>
      </c>
      <c r="B73" s="64">
        <v>118</v>
      </c>
      <c r="C73" s="43">
        <v>168</v>
      </c>
      <c r="D73" s="44">
        <v>158</v>
      </c>
      <c r="E73" s="80">
        <f t="shared" si="8"/>
        <v>0.0019313514570702133</v>
      </c>
      <c r="F73" s="80">
        <f t="shared" si="6"/>
        <v>0.3389830508474576</v>
      </c>
      <c r="G73" s="43">
        <f t="shared" si="7"/>
        <v>40</v>
      </c>
      <c r="H73" s="43">
        <f t="shared" si="9"/>
        <v>-10</v>
      </c>
    </row>
    <row r="74" spans="1:8" ht="15">
      <c r="A74" s="125" t="s">
        <v>246</v>
      </c>
      <c r="B74" s="64">
        <v>1426</v>
      </c>
      <c r="C74" s="43">
        <v>2489</v>
      </c>
      <c r="D74" s="44">
        <v>2196</v>
      </c>
      <c r="E74" s="80">
        <f t="shared" si="8"/>
        <v>0.02684334050459613</v>
      </c>
      <c r="F74" s="80">
        <f t="shared" si="6"/>
        <v>0.5399719495091164</v>
      </c>
      <c r="G74" s="43">
        <f t="shared" si="7"/>
        <v>770</v>
      </c>
      <c r="H74" s="43">
        <f t="shared" si="9"/>
        <v>-293</v>
      </c>
    </row>
    <row r="75" spans="1:8" ht="15">
      <c r="A75" s="125" t="s">
        <v>247</v>
      </c>
      <c r="B75" s="64">
        <v>217</v>
      </c>
      <c r="C75" s="43">
        <v>440</v>
      </c>
      <c r="D75" s="44">
        <v>315</v>
      </c>
      <c r="E75" s="80">
        <f t="shared" si="8"/>
        <v>0.003850479170741248</v>
      </c>
      <c r="F75" s="80">
        <f t="shared" si="6"/>
        <v>0.45161290322580644</v>
      </c>
      <c r="G75" s="43">
        <f t="shared" si="7"/>
        <v>98</v>
      </c>
      <c r="H75" s="43">
        <f t="shared" si="9"/>
        <v>-125</v>
      </c>
    </row>
    <row r="76" spans="1:8" ht="15">
      <c r="A76" s="125" t="s">
        <v>248</v>
      </c>
      <c r="B76" s="64">
        <v>531</v>
      </c>
      <c r="C76" s="43">
        <v>1005</v>
      </c>
      <c r="D76" s="44">
        <v>568</v>
      </c>
      <c r="E76" s="80">
        <f t="shared" si="8"/>
        <v>0.006943086250733425</v>
      </c>
      <c r="F76" s="80">
        <f t="shared" si="6"/>
        <v>0.0696798493408663</v>
      </c>
      <c r="G76" s="43">
        <f t="shared" si="7"/>
        <v>37</v>
      </c>
      <c r="H76" s="43">
        <f t="shared" si="9"/>
        <v>-437</v>
      </c>
    </row>
    <row r="77" spans="1:8" ht="15">
      <c r="A77" s="125" t="s">
        <v>249</v>
      </c>
      <c r="B77" s="64">
        <v>23</v>
      </c>
      <c r="C77" s="43">
        <v>81</v>
      </c>
      <c r="D77" s="44">
        <v>26</v>
      </c>
      <c r="E77" s="80">
        <f t="shared" si="8"/>
        <v>0.00031781732837864266</v>
      </c>
      <c r="F77" s="80">
        <f t="shared" si="6"/>
        <v>0.13043478260869565</v>
      </c>
      <c r="G77" s="43">
        <f t="shared" si="7"/>
        <v>3</v>
      </c>
      <c r="H77" s="43">
        <f t="shared" si="9"/>
        <v>-55</v>
      </c>
    </row>
    <row r="78" spans="1:8" ht="15">
      <c r="A78" s="125" t="s">
        <v>250</v>
      </c>
      <c r="B78" s="64">
        <v>370</v>
      </c>
      <c r="C78" s="43">
        <v>836</v>
      </c>
      <c r="D78" s="44">
        <v>572</v>
      </c>
      <c r="E78" s="80">
        <f t="shared" si="8"/>
        <v>0.006991981224330139</v>
      </c>
      <c r="F78" s="80">
        <f t="shared" si="6"/>
        <v>0.5459459459459459</v>
      </c>
      <c r="G78" s="43">
        <f t="shared" si="7"/>
        <v>202</v>
      </c>
      <c r="H78" s="43">
        <f t="shared" si="9"/>
        <v>-264</v>
      </c>
    </row>
    <row r="79" spans="1:8" ht="15">
      <c r="A79" s="125" t="s">
        <v>251</v>
      </c>
      <c r="B79" s="64">
        <v>236</v>
      </c>
      <c r="C79" s="43">
        <v>871</v>
      </c>
      <c r="D79" s="44">
        <v>367</v>
      </c>
      <c r="E79" s="80">
        <f t="shared" si="8"/>
        <v>0.004486113827498533</v>
      </c>
      <c r="F79" s="80">
        <f t="shared" si="6"/>
        <v>0.5550847457627118</v>
      </c>
      <c r="G79" s="43">
        <f t="shared" si="7"/>
        <v>131</v>
      </c>
      <c r="H79" s="43">
        <f t="shared" si="9"/>
        <v>-504</v>
      </c>
    </row>
    <row r="80" spans="1:8" ht="15">
      <c r="A80" s="125" t="s">
        <v>252</v>
      </c>
      <c r="B80" s="64">
        <v>175</v>
      </c>
      <c r="C80" s="43">
        <v>257</v>
      </c>
      <c r="D80" s="44">
        <v>238</v>
      </c>
      <c r="E80" s="80">
        <f t="shared" si="8"/>
        <v>0.0029092509290044983</v>
      </c>
      <c r="F80" s="80">
        <f t="shared" si="6"/>
        <v>0.36</v>
      </c>
      <c r="G80" s="43">
        <f t="shared" si="7"/>
        <v>63</v>
      </c>
      <c r="H80" s="43">
        <f t="shared" si="9"/>
        <v>-19</v>
      </c>
    </row>
    <row r="81" spans="1:8" ht="15">
      <c r="A81" s="125" t="s">
        <v>253</v>
      </c>
      <c r="B81" s="64">
        <v>234</v>
      </c>
      <c r="C81" s="43">
        <v>375</v>
      </c>
      <c r="D81" s="44">
        <v>206</v>
      </c>
      <c r="E81" s="80">
        <f t="shared" si="8"/>
        <v>0.002518091140230784</v>
      </c>
      <c r="F81" s="80">
        <f t="shared" si="6"/>
        <v>-0.11965811965811966</v>
      </c>
      <c r="G81" s="43">
        <f t="shared" si="7"/>
        <v>-28</v>
      </c>
      <c r="H81" s="43">
        <f t="shared" si="9"/>
        <v>-169</v>
      </c>
    </row>
    <row r="82" spans="1:8" ht="15.75" thickBot="1">
      <c r="A82" s="125" t="s">
        <v>254</v>
      </c>
      <c r="B82" s="64">
        <v>278</v>
      </c>
      <c r="C82" s="43">
        <v>742</v>
      </c>
      <c r="D82" s="44">
        <v>549</v>
      </c>
      <c r="E82" s="80">
        <f t="shared" si="8"/>
        <v>0.006710835126149032</v>
      </c>
      <c r="F82" s="80">
        <f t="shared" si="6"/>
        <v>0.9748201438848921</v>
      </c>
      <c r="G82" s="43">
        <f t="shared" si="7"/>
        <v>271</v>
      </c>
      <c r="H82" s="43">
        <f t="shared" si="9"/>
        <v>-193</v>
      </c>
    </row>
    <row r="83" spans="1:9" s="8" customFormat="1" ht="15.75" thickBot="1">
      <c r="A83" s="124" t="s">
        <v>174</v>
      </c>
      <c r="B83" s="88">
        <v>63861</v>
      </c>
      <c r="C83" s="89">
        <v>111384</v>
      </c>
      <c r="D83" s="110">
        <v>81808</v>
      </c>
      <c r="E83" s="91">
        <f t="shared" si="8"/>
        <v>1</v>
      </c>
      <c r="F83" s="91">
        <f t="shared" si="6"/>
        <v>0.2810322419003774</v>
      </c>
      <c r="G83" s="89">
        <f t="shared" si="7"/>
        <v>17947</v>
      </c>
      <c r="H83" s="89">
        <f t="shared" si="9"/>
        <v>-29576</v>
      </c>
      <c r="I83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I83"/>
  <sheetViews>
    <sheetView workbookViewId="0" topLeftCell="A1">
      <pane ySplit="1" topLeftCell="A2" activePane="bottomLeft" state="frozen"/>
      <selection pane="bottomLeft" activeCell="I4" sqref="I4"/>
    </sheetView>
  </sheetViews>
  <sheetFormatPr defaultColWidth="8.8515625" defaultRowHeight="16.5" customHeight="1"/>
  <cols>
    <col min="1" max="1" width="18.28125" style="4" bestFit="1" customWidth="1"/>
    <col min="2" max="2" width="12.00390625" style="4" customWidth="1"/>
    <col min="3" max="3" width="12.00390625" style="4" bestFit="1" customWidth="1"/>
    <col min="4" max="4" width="12.00390625" style="4" customWidth="1"/>
    <col min="5" max="5" width="21.421875" style="4" customWidth="1"/>
    <col min="6" max="6" width="31.140625" style="4" customWidth="1"/>
    <col min="7" max="7" width="36.7109375" style="4" customWidth="1"/>
    <col min="8" max="16384" width="8.8515625" style="4" customWidth="1"/>
  </cols>
  <sheetData>
    <row r="1" spans="1:8" ht="55.5" customHeight="1" thickBot="1">
      <c r="A1" s="83" t="s">
        <v>175</v>
      </c>
      <c r="B1" s="83">
        <v>41671</v>
      </c>
      <c r="C1" s="83">
        <v>42005</v>
      </c>
      <c r="D1" s="83">
        <v>42036</v>
      </c>
      <c r="E1" s="84" t="s">
        <v>286</v>
      </c>
      <c r="F1" s="84" t="s">
        <v>303</v>
      </c>
      <c r="G1" s="84" t="s">
        <v>304</v>
      </c>
      <c r="H1" s="84" t="s">
        <v>277</v>
      </c>
    </row>
    <row r="2" spans="1:8" ht="16.5" customHeight="1">
      <c r="A2" s="125" t="s">
        <v>176</v>
      </c>
      <c r="B2" s="64">
        <v>859</v>
      </c>
      <c r="C2" s="43">
        <v>1469</v>
      </c>
      <c r="D2" s="44">
        <v>1057</v>
      </c>
      <c r="E2" s="80">
        <f>D2/$D$83</f>
        <v>0.030119108679546362</v>
      </c>
      <c r="F2" s="80">
        <f aca="true" t="shared" si="0" ref="F2:F33">(D2-B2)/B2</f>
        <v>0.23050058207217694</v>
      </c>
      <c r="G2" s="43">
        <f aca="true" t="shared" si="1" ref="G2:G33">D2-B2</f>
        <v>198</v>
      </c>
      <c r="H2" s="43">
        <f>D2-C2</f>
        <v>-412</v>
      </c>
    </row>
    <row r="3" spans="1:8" ht="16.5" customHeight="1">
      <c r="A3" s="125" t="s">
        <v>177</v>
      </c>
      <c r="B3" s="64">
        <v>86</v>
      </c>
      <c r="C3" s="43">
        <v>142</v>
      </c>
      <c r="D3" s="44">
        <v>105</v>
      </c>
      <c r="E3" s="80">
        <f aca="true" t="shared" si="2" ref="E3:E66">D3/$D$83</f>
        <v>0.0029919644383655324</v>
      </c>
      <c r="F3" s="80">
        <f t="shared" si="0"/>
        <v>0.22093023255813954</v>
      </c>
      <c r="G3" s="43">
        <f t="shared" si="1"/>
        <v>19</v>
      </c>
      <c r="H3" s="43">
        <f aca="true" t="shared" si="3" ref="H3:H66">D3-C3</f>
        <v>-37</v>
      </c>
    </row>
    <row r="4" spans="1:8" ht="16.5" customHeight="1">
      <c r="A4" s="125" t="s">
        <v>178</v>
      </c>
      <c r="B4" s="64">
        <v>198</v>
      </c>
      <c r="C4" s="43">
        <v>449</v>
      </c>
      <c r="D4" s="44">
        <v>181</v>
      </c>
      <c r="E4" s="80">
        <f t="shared" si="2"/>
        <v>0.005157576793753918</v>
      </c>
      <c r="F4" s="80">
        <f t="shared" si="0"/>
        <v>-0.08585858585858586</v>
      </c>
      <c r="G4" s="43">
        <f t="shared" si="1"/>
        <v>-17</v>
      </c>
      <c r="H4" s="43">
        <f t="shared" si="3"/>
        <v>-268</v>
      </c>
    </row>
    <row r="5" spans="1:8" ht="16.5" customHeight="1">
      <c r="A5" s="125" t="s">
        <v>179</v>
      </c>
      <c r="B5" s="64">
        <v>52</v>
      </c>
      <c r="C5" s="43">
        <v>50</v>
      </c>
      <c r="D5" s="44">
        <v>29</v>
      </c>
      <c r="E5" s="80">
        <f t="shared" si="2"/>
        <v>0.0008263520829771471</v>
      </c>
      <c r="F5" s="80">
        <f t="shared" si="0"/>
        <v>-0.4423076923076923</v>
      </c>
      <c r="G5" s="43">
        <f t="shared" si="1"/>
        <v>-23</v>
      </c>
      <c r="H5" s="43">
        <f t="shared" si="3"/>
        <v>-21</v>
      </c>
    </row>
    <row r="6" spans="1:8" ht="16.5" customHeight="1">
      <c r="A6" s="125" t="s">
        <v>180</v>
      </c>
      <c r="B6" s="64">
        <v>81</v>
      </c>
      <c r="C6" s="43">
        <v>126</v>
      </c>
      <c r="D6" s="44">
        <v>66</v>
      </c>
      <c r="E6" s="80">
        <f t="shared" si="2"/>
        <v>0.0018806633612583347</v>
      </c>
      <c r="F6" s="80">
        <f t="shared" si="0"/>
        <v>-0.18518518518518517</v>
      </c>
      <c r="G6" s="43">
        <f t="shared" si="1"/>
        <v>-15</v>
      </c>
      <c r="H6" s="43">
        <f t="shared" si="3"/>
        <v>-60</v>
      </c>
    </row>
    <row r="7" spans="1:8" ht="16.5" customHeight="1">
      <c r="A7" s="125" t="s">
        <v>181</v>
      </c>
      <c r="B7" s="64">
        <v>48</v>
      </c>
      <c r="C7" s="43">
        <v>192</v>
      </c>
      <c r="D7" s="44">
        <v>75</v>
      </c>
      <c r="E7" s="80">
        <f t="shared" si="2"/>
        <v>0.0021371174559753803</v>
      </c>
      <c r="F7" s="80">
        <f t="shared" si="0"/>
        <v>0.5625</v>
      </c>
      <c r="G7" s="43">
        <f t="shared" si="1"/>
        <v>27</v>
      </c>
      <c r="H7" s="43">
        <f t="shared" si="3"/>
        <v>-117</v>
      </c>
    </row>
    <row r="8" spans="1:8" ht="16.5" customHeight="1">
      <c r="A8" s="125" t="s">
        <v>182</v>
      </c>
      <c r="B8" s="64">
        <v>2035</v>
      </c>
      <c r="C8" s="43">
        <v>3319</v>
      </c>
      <c r="D8" s="44">
        <v>2545</v>
      </c>
      <c r="E8" s="80">
        <f t="shared" si="2"/>
        <v>0.0725195190060979</v>
      </c>
      <c r="F8" s="80">
        <f t="shared" si="0"/>
        <v>0.25061425061425063</v>
      </c>
      <c r="G8" s="43">
        <f t="shared" si="1"/>
        <v>510</v>
      </c>
      <c r="H8" s="43">
        <f t="shared" si="3"/>
        <v>-774</v>
      </c>
    </row>
    <row r="9" spans="1:8" ht="16.5" customHeight="1">
      <c r="A9" s="125" t="s">
        <v>183</v>
      </c>
      <c r="B9" s="64">
        <v>935</v>
      </c>
      <c r="C9" s="43">
        <v>2680</v>
      </c>
      <c r="D9" s="44">
        <v>841</v>
      </c>
      <c r="E9" s="80">
        <f t="shared" si="2"/>
        <v>0.023964210406337266</v>
      </c>
      <c r="F9" s="80">
        <f t="shared" si="0"/>
        <v>-0.10053475935828877</v>
      </c>
      <c r="G9" s="43">
        <f t="shared" si="1"/>
        <v>-94</v>
      </c>
      <c r="H9" s="43">
        <f t="shared" si="3"/>
        <v>-1839</v>
      </c>
    </row>
    <row r="10" spans="1:8" ht="16.5" customHeight="1">
      <c r="A10" s="125" t="s">
        <v>184</v>
      </c>
      <c r="B10" s="64">
        <v>26</v>
      </c>
      <c r="C10" s="43">
        <v>20</v>
      </c>
      <c r="D10" s="44">
        <v>13</v>
      </c>
      <c r="E10" s="80">
        <f t="shared" si="2"/>
        <v>0.0003704336923690659</v>
      </c>
      <c r="F10" s="80">
        <f t="shared" si="0"/>
        <v>-0.5</v>
      </c>
      <c r="G10" s="43">
        <f t="shared" si="1"/>
        <v>-13</v>
      </c>
      <c r="H10" s="43">
        <f t="shared" si="3"/>
        <v>-7</v>
      </c>
    </row>
    <row r="11" spans="1:8" ht="16.5" customHeight="1">
      <c r="A11" s="125" t="s">
        <v>185</v>
      </c>
      <c r="B11" s="64">
        <v>89</v>
      </c>
      <c r="C11" s="43">
        <v>129</v>
      </c>
      <c r="D11" s="44">
        <v>90</v>
      </c>
      <c r="E11" s="80">
        <f t="shared" si="2"/>
        <v>0.0025645409471704564</v>
      </c>
      <c r="F11" s="80">
        <f t="shared" si="0"/>
        <v>0.011235955056179775</v>
      </c>
      <c r="G11" s="43">
        <f t="shared" si="1"/>
        <v>1</v>
      </c>
      <c r="H11" s="43">
        <f t="shared" si="3"/>
        <v>-39</v>
      </c>
    </row>
    <row r="12" spans="1:8" ht="16.5" customHeight="1">
      <c r="A12" s="125" t="s">
        <v>186</v>
      </c>
      <c r="B12" s="64">
        <v>276</v>
      </c>
      <c r="C12" s="43">
        <v>539</v>
      </c>
      <c r="D12" s="44">
        <v>287</v>
      </c>
      <c r="E12" s="80">
        <f t="shared" si="2"/>
        <v>0.008178036131532456</v>
      </c>
      <c r="F12" s="80">
        <f t="shared" si="0"/>
        <v>0.03985507246376811</v>
      </c>
      <c r="G12" s="43">
        <f t="shared" si="1"/>
        <v>11</v>
      </c>
      <c r="H12" s="43">
        <f t="shared" si="3"/>
        <v>-252</v>
      </c>
    </row>
    <row r="13" spans="1:8" ht="16.5" customHeight="1">
      <c r="A13" s="125" t="s">
        <v>187</v>
      </c>
      <c r="B13" s="64">
        <v>411</v>
      </c>
      <c r="C13" s="43">
        <v>722</v>
      </c>
      <c r="D13" s="44">
        <v>449</v>
      </c>
      <c r="E13" s="80">
        <f t="shared" si="2"/>
        <v>0.012794209836439278</v>
      </c>
      <c r="F13" s="80">
        <f t="shared" si="0"/>
        <v>0.09245742092457421</v>
      </c>
      <c r="G13" s="43">
        <f t="shared" si="1"/>
        <v>38</v>
      </c>
      <c r="H13" s="43">
        <f t="shared" si="3"/>
        <v>-273</v>
      </c>
    </row>
    <row r="14" spans="1:8" ht="16.5" customHeight="1">
      <c r="A14" s="125" t="s">
        <v>188</v>
      </c>
      <c r="B14" s="64">
        <v>61</v>
      </c>
      <c r="C14" s="43">
        <v>72</v>
      </c>
      <c r="D14" s="44">
        <v>52</v>
      </c>
      <c r="E14" s="80">
        <f t="shared" si="2"/>
        <v>0.0014817347694762637</v>
      </c>
      <c r="F14" s="80">
        <f t="shared" si="0"/>
        <v>-0.14754098360655737</v>
      </c>
      <c r="G14" s="43">
        <f t="shared" si="1"/>
        <v>-9</v>
      </c>
      <c r="H14" s="43">
        <f t="shared" si="3"/>
        <v>-20</v>
      </c>
    </row>
    <row r="15" spans="1:8" ht="16.5" customHeight="1">
      <c r="A15" s="125" t="s">
        <v>189</v>
      </c>
      <c r="B15" s="64">
        <v>96</v>
      </c>
      <c r="C15" s="43">
        <v>295</v>
      </c>
      <c r="D15" s="44">
        <v>121</v>
      </c>
      <c r="E15" s="80">
        <f t="shared" si="2"/>
        <v>0.003447882828973614</v>
      </c>
      <c r="F15" s="80">
        <f t="shared" si="0"/>
        <v>0.2604166666666667</v>
      </c>
      <c r="G15" s="43">
        <f t="shared" si="1"/>
        <v>25</v>
      </c>
      <c r="H15" s="43">
        <f t="shared" si="3"/>
        <v>-174</v>
      </c>
    </row>
    <row r="16" spans="1:8" ht="16.5" customHeight="1">
      <c r="A16" s="125" t="s">
        <v>190</v>
      </c>
      <c r="B16" s="64">
        <v>17</v>
      </c>
      <c r="C16" s="43">
        <v>22</v>
      </c>
      <c r="D16" s="44">
        <v>10</v>
      </c>
      <c r="E16" s="80">
        <f t="shared" si="2"/>
        <v>0.0002849489941300507</v>
      </c>
      <c r="F16" s="80">
        <f t="shared" si="0"/>
        <v>-0.4117647058823529</v>
      </c>
      <c r="G16" s="43">
        <f t="shared" si="1"/>
        <v>-7</v>
      </c>
      <c r="H16" s="43">
        <f t="shared" si="3"/>
        <v>-12</v>
      </c>
    </row>
    <row r="17" spans="1:8" ht="16.5" customHeight="1">
      <c r="A17" s="125" t="s">
        <v>191</v>
      </c>
      <c r="B17" s="64">
        <v>162</v>
      </c>
      <c r="C17" s="43">
        <v>138</v>
      </c>
      <c r="D17" s="44">
        <v>143</v>
      </c>
      <c r="E17" s="80">
        <f t="shared" si="2"/>
        <v>0.004074770616059725</v>
      </c>
      <c r="F17" s="80">
        <f t="shared" si="0"/>
        <v>-0.11728395061728394</v>
      </c>
      <c r="G17" s="43">
        <f t="shared" si="1"/>
        <v>-19</v>
      </c>
      <c r="H17" s="43">
        <f t="shared" si="3"/>
        <v>5</v>
      </c>
    </row>
    <row r="18" spans="1:8" ht="16.5" customHeight="1">
      <c r="A18" s="125" t="s">
        <v>192</v>
      </c>
      <c r="B18" s="64">
        <v>51</v>
      </c>
      <c r="C18" s="43">
        <v>214</v>
      </c>
      <c r="D18" s="44">
        <v>41</v>
      </c>
      <c r="E18" s="80">
        <f t="shared" si="2"/>
        <v>0.001168290875933208</v>
      </c>
      <c r="F18" s="80">
        <f t="shared" si="0"/>
        <v>-0.19607843137254902</v>
      </c>
      <c r="G18" s="43">
        <f t="shared" si="1"/>
        <v>-10</v>
      </c>
      <c r="H18" s="43">
        <f t="shared" si="3"/>
        <v>-173</v>
      </c>
    </row>
    <row r="19" spans="1:8" ht="16.5" customHeight="1">
      <c r="A19" s="125" t="s">
        <v>193</v>
      </c>
      <c r="B19" s="64">
        <v>31</v>
      </c>
      <c r="C19" s="43">
        <v>102</v>
      </c>
      <c r="D19" s="44">
        <v>33</v>
      </c>
      <c r="E19" s="80">
        <f t="shared" si="2"/>
        <v>0.0009403316806291674</v>
      </c>
      <c r="F19" s="80">
        <f t="shared" si="0"/>
        <v>0.06451612903225806</v>
      </c>
      <c r="G19" s="43">
        <f t="shared" si="1"/>
        <v>2</v>
      </c>
      <c r="H19" s="43">
        <f t="shared" si="3"/>
        <v>-69</v>
      </c>
    </row>
    <row r="20" spans="1:8" ht="16.5" customHeight="1">
      <c r="A20" s="125" t="s">
        <v>194</v>
      </c>
      <c r="B20" s="64">
        <v>150</v>
      </c>
      <c r="C20" s="43">
        <v>378</v>
      </c>
      <c r="D20" s="44">
        <v>203</v>
      </c>
      <c r="E20" s="80">
        <f t="shared" si="2"/>
        <v>0.005784464580840029</v>
      </c>
      <c r="F20" s="80">
        <f t="shared" si="0"/>
        <v>0.35333333333333333</v>
      </c>
      <c r="G20" s="43">
        <f t="shared" si="1"/>
        <v>53</v>
      </c>
      <c r="H20" s="43">
        <f t="shared" si="3"/>
        <v>-175</v>
      </c>
    </row>
    <row r="21" spans="1:8" ht="16.5" customHeight="1">
      <c r="A21" s="125" t="s">
        <v>195</v>
      </c>
      <c r="B21" s="64">
        <v>53</v>
      </c>
      <c r="C21" s="43">
        <v>149</v>
      </c>
      <c r="D21" s="44">
        <v>65</v>
      </c>
      <c r="E21" s="80">
        <f t="shared" si="2"/>
        <v>0.0018521684618453297</v>
      </c>
      <c r="F21" s="80">
        <f t="shared" si="0"/>
        <v>0.22641509433962265</v>
      </c>
      <c r="G21" s="43">
        <f t="shared" si="1"/>
        <v>12</v>
      </c>
      <c r="H21" s="43">
        <f t="shared" si="3"/>
        <v>-84</v>
      </c>
    </row>
    <row r="22" spans="1:8" ht="16.5" customHeight="1">
      <c r="A22" s="125" t="s">
        <v>196</v>
      </c>
      <c r="B22" s="64">
        <v>1751</v>
      </c>
      <c r="C22" s="43">
        <v>2386</v>
      </c>
      <c r="D22" s="44">
        <v>1882</v>
      </c>
      <c r="E22" s="80">
        <f t="shared" si="2"/>
        <v>0.053627400695275544</v>
      </c>
      <c r="F22" s="80">
        <f t="shared" si="0"/>
        <v>0.07481439177612793</v>
      </c>
      <c r="G22" s="43">
        <f t="shared" si="1"/>
        <v>131</v>
      </c>
      <c r="H22" s="43">
        <f t="shared" si="3"/>
        <v>-504</v>
      </c>
    </row>
    <row r="23" spans="1:8" ht="16.5" customHeight="1">
      <c r="A23" s="125" t="s">
        <v>197</v>
      </c>
      <c r="B23" s="64">
        <v>113</v>
      </c>
      <c r="C23" s="43">
        <v>206</v>
      </c>
      <c r="D23" s="44">
        <v>163</v>
      </c>
      <c r="E23" s="80">
        <f t="shared" si="2"/>
        <v>0.004644668604319827</v>
      </c>
      <c r="F23" s="80">
        <f t="shared" si="0"/>
        <v>0.4424778761061947</v>
      </c>
      <c r="G23" s="43">
        <f t="shared" si="1"/>
        <v>50</v>
      </c>
      <c r="H23" s="43">
        <f t="shared" si="3"/>
        <v>-43</v>
      </c>
    </row>
    <row r="24" spans="1:8" ht="16.5" customHeight="1">
      <c r="A24" s="125" t="s">
        <v>198</v>
      </c>
      <c r="B24" s="64">
        <v>47</v>
      </c>
      <c r="C24" s="43">
        <v>87</v>
      </c>
      <c r="D24" s="44">
        <v>43</v>
      </c>
      <c r="E24" s="80">
        <f t="shared" si="2"/>
        <v>0.0012252806747592182</v>
      </c>
      <c r="F24" s="80">
        <f t="shared" si="0"/>
        <v>-0.0851063829787234</v>
      </c>
      <c r="G24" s="43">
        <f t="shared" si="1"/>
        <v>-4</v>
      </c>
      <c r="H24" s="43">
        <f t="shared" si="3"/>
        <v>-44</v>
      </c>
    </row>
    <row r="25" spans="1:8" ht="16.5" customHeight="1">
      <c r="A25" s="125" t="s">
        <v>199</v>
      </c>
      <c r="B25" s="64">
        <v>216</v>
      </c>
      <c r="C25" s="43">
        <v>263</v>
      </c>
      <c r="D25" s="44">
        <v>125</v>
      </c>
      <c r="E25" s="80">
        <f t="shared" si="2"/>
        <v>0.003561862426625634</v>
      </c>
      <c r="F25" s="80">
        <f t="shared" si="0"/>
        <v>-0.4212962962962963</v>
      </c>
      <c r="G25" s="43">
        <f t="shared" si="1"/>
        <v>-91</v>
      </c>
      <c r="H25" s="43">
        <f t="shared" si="3"/>
        <v>-138</v>
      </c>
    </row>
    <row r="26" spans="1:8" ht="16.5" customHeight="1">
      <c r="A26" s="125" t="s">
        <v>200</v>
      </c>
      <c r="B26" s="64">
        <v>375</v>
      </c>
      <c r="C26" s="43">
        <v>675</v>
      </c>
      <c r="D26" s="44">
        <v>515</v>
      </c>
      <c r="E26" s="80">
        <f t="shared" si="2"/>
        <v>0.014674873197697611</v>
      </c>
      <c r="F26" s="80">
        <f t="shared" si="0"/>
        <v>0.37333333333333335</v>
      </c>
      <c r="G26" s="43">
        <f t="shared" si="1"/>
        <v>140</v>
      </c>
      <c r="H26" s="43">
        <f t="shared" si="3"/>
        <v>-160</v>
      </c>
    </row>
    <row r="27" spans="1:8" ht="16.5" customHeight="1">
      <c r="A27" s="125" t="s">
        <v>113</v>
      </c>
      <c r="B27" s="64">
        <v>244</v>
      </c>
      <c r="C27" s="43">
        <v>578</v>
      </c>
      <c r="D27" s="44">
        <v>271</v>
      </c>
      <c r="E27" s="80">
        <f t="shared" si="2"/>
        <v>0.0077221177409243745</v>
      </c>
      <c r="F27" s="80">
        <f t="shared" si="0"/>
        <v>0.11065573770491803</v>
      </c>
      <c r="G27" s="43">
        <f t="shared" si="1"/>
        <v>27</v>
      </c>
      <c r="H27" s="43">
        <f t="shared" si="3"/>
        <v>-307</v>
      </c>
    </row>
    <row r="28" spans="1:8" ht="16.5" customHeight="1">
      <c r="A28" s="125" t="s">
        <v>201</v>
      </c>
      <c r="B28" s="64">
        <v>168</v>
      </c>
      <c r="C28" s="43">
        <v>453</v>
      </c>
      <c r="D28" s="44">
        <v>208</v>
      </c>
      <c r="E28" s="80">
        <f t="shared" si="2"/>
        <v>0.005926939077905055</v>
      </c>
      <c r="F28" s="80">
        <f t="shared" si="0"/>
        <v>0.23809523809523808</v>
      </c>
      <c r="G28" s="43">
        <f t="shared" si="1"/>
        <v>40</v>
      </c>
      <c r="H28" s="43">
        <f t="shared" si="3"/>
        <v>-245</v>
      </c>
    </row>
    <row r="29" spans="1:8" ht="16.5" customHeight="1">
      <c r="A29" s="125" t="s">
        <v>202</v>
      </c>
      <c r="B29" s="64">
        <v>131</v>
      </c>
      <c r="C29" s="43">
        <v>266</v>
      </c>
      <c r="D29" s="44">
        <v>117</v>
      </c>
      <c r="E29" s="80">
        <f t="shared" si="2"/>
        <v>0.0033339032313215934</v>
      </c>
      <c r="F29" s="80">
        <f t="shared" si="0"/>
        <v>-0.10687022900763359</v>
      </c>
      <c r="G29" s="43">
        <f t="shared" si="1"/>
        <v>-14</v>
      </c>
      <c r="H29" s="43">
        <f t="shared" si="3"/>
        <v>-149</v>
      </c>
    </row>
    <row r="30" spans="1:8" ht="16.5" customHeight="1">
      <c r="A30" s="125" t="s">
        <v>203</v>
      </c>
      <c r="B30" s="64">
        <v>132</v>
      </c>
      <c r="C30" s="43">
        <v>391</v>
      </c>
      <c r="D30" s="44">
        <v>216</v>
      </c>
      <c r="E30" s="80">
        <f t="shared" si="2"/>
        <v>0.006154898273209096</v>
      </c>
      <c r="F30" s="80">
        <f t="shared" si="0"/>
        <v>0.6363636363636364</v>
      </c>
      <c r="G30" s="43">
        <f t="shared" si="1"/>
        <v>84</v>
      </c>
      <c r="H30" s="43">
        <f t="shared" si="3"/>
        <v>-175</v>
      </c>
    </row>
    <row r="31" spans="1:8" ht="16.5" customHeight="1">
      <c r="A31" s="125" t="s">
        <v>204</v>
      </c>
      <c r="B31" s="64">
        <v>60</v>
      </c>
      <c r="C31" s="43">
        <v>173</v>
      </c>
      <c r="D31" s="44">
        <v>85</v>
      </c>
      <c r="E31" s="80">
        <f t="shared" si="2"/>
        <v>0.0024220664501054313</v>
      </c>
      <c r="F31" s="80">
        <f t="shared" si="0"/>
        <v>0.4166666666666667</v>
      </c>
      <c r="G31" s="43">
        <f t="shared" si="1"/>
        <v>25</v>
      </c>
      <c r="H31" s="43">
        <f t="shared" si="3"/>
        <v>-88</v>
      </c>
    </row>
    <row r="32" spans="1:8" ht="16.5" customHeight="1">
      <c r="A32" s="125" t="s">
        <v>205</v>
      </c>
      <c r="B32" s="64">
        <v>121</v>
      </c>
      <c r="C32" s="43">
        <v>236</v>
      </c>
      <c r="D32" s="44">
        <v>104</v>
      </c>
      <c r="E32" s="80">
        <f t="shared" si="2"/>
        <v>0.0029634695389525274</v>
      </c>
      <c r="F32" s="80">
        <f t="shared" si="0"/>
        <v>-0.14049586776859505</v>
      </c>
      <c r="G32" s="43">
        <f t="shared" si="1"/>
        <v>-17</v>
      </c>
      <c r="H32" s="43">
        <f t="shared" si="3"/>
        <v>-132</v>
      </c>
    </row>
    <row r="33" spans="1:8" ht="16.5" customHeight="1">
      <c r="A33" s="125" t="s">
        <v>206</v>
      </c>
      <c r="B33" s="64">
        <v>284</v>
      </c>
      <c r="C33" s="43">
        <v>511</v>
      </c>
      <c r="D33" s="44">
        <v>280</v>
      </c>
      <c r="E33" s="80">
        <f t="shared" si="2"/>
        <v>0.007978571835641421</v>
      </c>
      <c r="F33" s="80">
        <f t="shared" si="0"/>
        <v>-0.014084507042253521</v>
      </c>
      <c r="G33" s="43">
        <f t="shared" si="1"/>
        <v>-4</v>
      </c>
      <c r="H33" s="43">
        <f t="shared" si="3"/>
        <v>-231</v>
      </c>
    </row>
    <row r="34" spans="1:8" ht="16.5" customHeight="1">
      <c r="A34" s="125" t="s">
        <v>207</v>
      </c>
      <c r="B34" s="64">
        <v>839</v>
      </c>
      <c r="C34" s="43">
        <v>1790</v>
      </c>
      <c r="D34" s="44">
        <v>1577</v>
      </c>
      <c r="E34" s="80">
        <f t="shared" si="2"/>
        <v>0.044936456374309</v>
      </c>
      <c r="F34" s="80">
        <f aca="true" t="shared" si="4" ref="F34:F65">(D34-B34)/B34</f>
        <v>0.8796185935637664</v>
      </c>
      <c r="G34" s="43">
        <f aca="true" t="shared" si="5" ref="G34:G65">D34-B34</f>
        <v>738</v>
      </c>
      <c r="H34" s="43">
        <f t="shared" si="3"/>
        <v>-213</v>
      </c>
    </row>
    <row r="35" spans="1:8" ht="16.5" customHeight="1">
      <c r="A35" s="125" t="s">
        <v>208</v>
      </c>
      <c r="B35" s="64">
        <v>137</v>
      </c>
      <c r="C35" s="43">
        <v>167</v>
      </c>
      <c r="D35" s="44">
        <v>101</v>
      </c>
      <c r="E35" s="80">
        <f t="shared" si="2"/>
        <v>0.0028779848407135124</v>
      </c>
      <c r="F35" s="80">
        <f t="shared" si="4"/>
        <v>-0.26277372262773724</v>
      </c>
      <c r="G35" s="43">
        <f t="shared" si="5"/>
        <v>-36</v>
      </c>
      <c r="H35" s="43">
        <f t="shared" si="3"/>
        <v>-66</v>
      </c>
    </row>
    <row r="36" spans="1:8" ht="16.5" customHeight="1">
      <c r="A36" s="125" t="s">
        <v>209</v>
      </c>
      <c r="B36" s="64">
        <v>37</v>
      </c>
      <c r="C36" s="43">
        <v>125</v>
      </c>
      <c r="D36" s="44">
        <v>35</v>
      </c>
      <c r="E36" s="80">
        <f t="shared" si="2"/>
        <v>0.0009973214794551776</v>
      </c>
      <c r="F36" s="80">
        <f t="shared" si="4"/>
        <v>-0.05405405405405406</v>
      </c>
      <c r="G36" s="43">
        <f t="shared" si="5"/>
        <v>-2</v>
      </c>
      <c r="H36" s="43">
        <f t="shared" si="3"/>
        <v>-90</v>
      </c>
    </row>
    <row r="37" spans="1:8" ht="16.5" customHeight="1">
      <c r="A37" s="125" t="s">
        <v>210</v>
      </c>
      <c r="B37" s="64">
        <v>14</v>
      </c>
      <c r="C37" s="43">
        <v>28</v>
      </c>
      <c r="D37" s="44">
        <v>11</v>
      </c>
      <c r="E37" s="80">
        <f t="shared" si="2"/>
        <v>0.0003134438935430558</v>
      </c>
      <c r="F37" s="80">
        <f t="shared" si="4"/>
        <v>-0.21428571428571427</v>
      </c>
      <c r="G37" s="43">
        <f t="shared" si="5"/>
        <v>-3</v>
      </c>
      <c r="H37" s="43">
        <f t="shared" si="3"/>
        <v>-17</v>
      </c>
    </row>
    <row r="38" spans="1:8" ht="16.5" customHeight="1">
      <c r="A38" s="125" t="s">
        <v>211</v>
      </c>
      <c r="B38" s="64">
        <v>296</v>
      </c>
      <c r="C38" s="43">
        <v>846</v>
      </c>
      <c r="D38" s="44">
        <v>320</v>
      </c>
      <c r="E38" s="80">
        <f t="shared" si="2"/>
        <v>0.009118367812161623</v>
      </c>
      <c r="F38" s="80">
        <f t="shared" si="4"/>
        <v>0.08108108108108109</v>
      </c>
      <c r="G38" s="43">
        <f t="shared" si="5"/>
        <v>24</v>
      </c>
      <c r="H38" s="43">
        <f t="shared" si="3"/>
        <v>-526</v>
      </c>
    </row>
    <row r="39" spans="1:8" ht="16.5" customHeight="1">
      <c r="A39" s="125" t="s">
        <v>212</v>
      </c>
      <c r="B39" s="64">
        <v>28</v>
      </c>
      <c r="C39" s="43">
        <v>51</v>
      </c>
      <c r="D39" s="44">
        <v>7</v>
      </c>
      <c r="E39" s="80">
        <f t="shared" si="2"/>
        <v>0.0001994642958910355</v>
      </c>
      <c r="F39" s="80">
        <f t="shared" si="4"/>
        <v>-0.75</v>
      </c>
      <c r="G39" s="43">
        <f t="shared" si="5"/>
        <v>-21</v>
      </c>
      <c r="H39" s="43">
        <f t="shared" si="3"/>
        <v>-44</v>
      </c>
    </row>
    <row r="40" spans="1:8" ht="16.5" customHeight="1">
      <c r="A40" s="125" t="s">
        <v>213</v>
      </c>
      <c r="B40" s="64">
        <v>87</v>
      </c>
      <c r="C40" s="43">
        <v>182</v>
      </c>
      <c r="D40" s="44">
        <v>174</v>
      </c>
      <c r="E40" s="80">
        <f t="shared" si="2"/>
        <v>0.004958112497862883</v>
      </c>
      <c r="F40" s="80">
        <f t="shared" si="4"/>
        <v>1</v>
      </c>
      <c r="G40" s="43">
        <f t="shared" si="5"/>
        <v>87</v>
      </c>
      <c r="H40" s="43">
        <f t="shared" si="3"/>
        <v>-8</v>
      </c>
    </row>
    <row r="41" spans="1:8" ht="16.5" customHeight="1">
      <c r="A41" s="125" t="s">
        <v>214</v>
      </c>
      <c r="B41" s="64">
        <v>8807</v>
      </c>
      <c r="C41" s="43">
        <v>13085</v>
      </c>
      <c r="D41" s="44">
        <v>11102</v>
      </c>
      <c r="E41" s="80">
        <f t="shared" si="2"/>
        <v>0.31635037328318233</v>
      </c>
      <c r="F41" s="80">
        <f t="shared" si="4"/>
        <v>0.2605881685023277</v>
      </c>
      <c r="G41" s="43">
        <f t="shared" si="5"/>
        <v>2295</v>
      </c>
      <c r="H41" s="43">
        <f t="shared" si="3"/>
        <v>-1983</v>
      </c>
    </row>
    <row r="42" spans="1:8" ht="16.5" customHeight="1">
      <c r="A42" s="125" t="s">
        <v>215</v>
      </c>
      <c r="B42" s="64">
        <v>2090</v>
      </c>
      <c r="C42" s="43">
        <v>2956</v>
      </c>
      <c r="D42" s="44">
        <v>2526</v>
      </c>
      <c r="E42" s="80">
        <f t="shared" si="2"/>
        <v>0.07197811591725081</v>
      </c>
      <c r="F42" s="80">
        <f t="shared" si="4"/>
        <v>0.20861244019138755</v>
      </c>
      <c r="G42" s="43">
        <f t="shared" si="5"/>
        <v>436</v>
      </c>
      <c r="H42" s="43">
        <f t="shared" si="3"/>
        <v>-430</v>
      </c>
    </row>
    <row r="43" spans="1:8" ht="16.5" customHeight="1">
      <c r="A43" s="125" t="s">
        <v>216</v>
      </c>
      <c r="B43" s="64">
        <v>237</v>
      </c>
      <c r="C43" s="43">
        <v>451</v>
      </c>
      <c r="D43" s="44">
        <v>319</v>
      </c>
      <c r="E43" s="80">
        <f t="shared" si="2"/>
        <v>0.009089872912748619</v>
      </c>
      <c r="F43" s="80">
        <f t="shared" si="4"/>
        <v>0.3459915611814346</v>
      </c>
      <c r="G43" s="43">
        <f t="shared" si="5"/>
        <v>82</v>
      </c>
      <c r="H43" s="43">
        <f t="shared" si="3"/>
        <v>-132</v>
      </c>
    </row>
    <row r="44" spans="1:8" ht="16.5" customHeight="1">
      <c r="A44" s="125" t="s">
        <v>217</v>
      </c>
      <c r="B44" s="64">
        <v>82</v>
      </c>
      <c r="C44" s="43">
        <v>87</v>
      </c>
      <c r="D44" s="44">
        <v>78</v>
      </c>
      <c r="E44" s="80">
        <f t="shared" si="2"/>
        <v>0.0022226021542143958</v>
      </c>
      <c r="F44" s="80">
        <f t="shared" si="4"/>
        <v>-0.04878048780487805</v>
      </c>
      <c r="G44" s="43">
        <f t="shared" si="5"/>
        <v>-4</v>
      </c>
      <c r="H44" s="43">
        <f t="shared" si="3"/>
        <v>-9</v>
      </c>
    </row>
    <row r="45" spans="1:8" ht="16.5" customHeight="1">
      <c r="A45" s="125" t="s">
        <v>218</v>
      </c>
      <c r="B45" s="64">
        <v>54</v>
      </c>
      <c r="C45" s="43">
        <v>127</v>
      </c>
      <c r="D45" s="44">
        <v>140</v>
      </c>
      <c r="E45" s="80">
        <f t="shared" si="2"/>
        <v>0.0039892859178207105</v>
      </c>
      <c r="F45" s="80">
        <f t="shared" si="4"/>
        <v>1.5925925925925926</v>
      </c>
      <c r="G45" s="43">
        <f t="shared" si="5"/>
        <v>86</v>
      </c>
      <c r="H45" s="43">
        <f t="shared" si="3"/>
        <v>13</v>
      </c>
    </row>
    <row r="46" spans="1:8" ht="16.5" customHeight="1">
      <c r="A46" s="125" t="s">
        <v>219</v>
      </c>
      <c r="B46" s="64">
        <v>59</v>
      </c>
      <c r="C46" s="43">
        <v>230</v>
      </c>
      <c r="D46" s="44">
        <v>27</v>
      </c>
      <c r="E46" s="80">
        <f t="shared" si="2"/>
        <v>0.000769362284151137</v>
      </c>
      <c r="F46" s="80">
        <f t="shared" si="4"/>
        <v>-0.5423728813559322</v>
      </c>
      <c r="G46" s="43">
        <f t="shared" si="5"/>
        <v>-32</v>
      </c>
      <c r="H46" s="43">
        <f t="shared" si="3"/>
        <v>-203</v>
      </c>
    </row>
    <row r="47" spans="1:8" ht="16.5" customHeight="1">
      <c r="A47" s="125" t="s">
        <v>220</v>
      </c>
      <c r="B47" s="64">
        <v>65</v>
      </c>
      <c r="C47" s="43">
        <v>219</v>
      </c>
      <c r="D47" s="44">
        <v>81</v>
      </c>
      <c r="E47" s="80">
        <f t="shared" si="2"/>
        <v>0.002308086852453411</v>
      </c>
      <c r="F47" s="80">
        <f t="shared" si="4"/>
        <v>0.24615384615384617</v>
      </c>
      <c r="G47" s="43">
        <f t="shared" si="5"/>
        <v>16</v>
      </c>
      <c r="H47" s="43">
        <f t="shared" si="3"/>
        <v>-138</v>
      </c>
    </row>
    <row r="48" spans="1:8" ht="16.5" customHeight="1">
      <c r="A48" s="125" t="s">
        <v>221</v>
      </c>
      <c r="B48" s="64">
        <v>433</v>
      </c>
      <c r="C48" s="43">
        <v>946</v>
      </c>
      <c r="D48" s="44">
        <v>519</v>
      </c>
      <c r="E48" s="80">
        <f t="shared" si="2"/>
        <v>0.014788852795349633</v>
      </c>
      <c r="F48" s="80">
        <f t="shared" si="4"/>
        <v>0.19861431870669746</v>
      </c>
      <c r="G48" s="43">
        <f t="shared" si="5"/>
        <v>86</v>
      </c>
      <c r="H48" s="43">
        <f t="shared" si="3"/>
        <v>-427</v>
      </c>
    </row>
    <row r="49" spans="1:8" ht="16.5" customHeight="1">
      <c r="A49" s="125" t="s">
        <v>223</v>
      </c>
      <c r="B49" s="64">
        <v>15</v>
      </c>
      <c r="C49" s="43">
        <v>52</v>
      </c>
      <c r="D49" s="44">
        <v>22</v>
      </c>
      <c r="E49" s="80">
        <f t="shared" si="2"/>
        <v>0.0006268877870861116</v>
      </c>
      <c r="F49" s="80">
        <f t="shared" si="4"/>
        <v>0.4666666666666667</v>
      </c>
      <c r="G49" s="43">
        <f t="shared" si="5"/>
        <v>7</v>
      </c>
      <c r="H49" s="43">
        <f t="shared" si="3"/>
        <v>-30</v>
      </c>
    </row>
    <row r="50" spans="1:8" ht="16.5" customHeight="1">
      <c r="A50" s="125" t="s">
        <v>131</v>
      </c>
      <c r="B50" s="64">
        <v>94</v>
      </c>
      <c r="C50" s="43">
        <v>107</v>
      </c>
      <c r="D50" s="44">
        <v>52</v>
      </c>
      <c r="E50" s="80">
        <f t="shared" si="2"/>
        <v>0.0014817347694762637</v>
      </c>
      <c r="F50" s="80">
        <f t="shared" si="4"/>
        <v>-0.44680851063829785</v>
      </c>
      <c r="G50" s="43">
        <f t="shared" si="5"/>
        <v>-42</v>
      </c>
      <c r="H50" s="43">
        <f t="shared" si="3"/>
        <v>-55</v>
      </c>
    </row>
    <row r="51" spans="1:8" ht="16.5" customHeight="1">
      <c r="A51" s="125" t="s">
        <v>224</v>
      </c>
      <c r="B51" s="64">
        <v>167</v>
      </c>
      <c r="C51" s="43">
        <v>286</v>
      </c>
      <c r="D51" s="44">
        <v>132</v>
      </c>
      <c r="E51" s="80">
        <f t="shared" si="2"/>
        <v>0.0037613267225166695</v>
      </c>
      <c r="F51" s="80">
        <f t="shared" si="4"/>
        <v>-0.20958083832335328</v>
      </c>
      <c r="G51" s="43">
        <f t="shared" si="5"/>
        <v>-35</v>
      </c>
      <c r="H51" s="43">
        <f t="shared" si="3"/>
        <v>-154</v>
      </c>
    </row>
    <row r="52" spans="1:8" ht="16.5" customHeight="1">
      <c r="A52" s="125" t="s">
        <v>222</v>
      </c>
      <c r="B52" s="64">
        <v>48</v>
      </c>
      <c r="C52" s="43">
        <v>85</v>
      </c>
      <c r="D52" s="44">
        <v>48</v>
      </c>
      <c r="E52" s="80">
        <f t="shared" si="2"/>
        <v>0.0013677551718242434</v>
      </c>
      <c r="F52" s="80">
        <f t="shared" si="4"/>
        <v>0</v>
      </c>
      <c r="G52" s="43">
        <f t="shared" si="5"/>
        <v>0</v>
      </c>
      <c r="H52" s="43">
        <f t="shared" si="3"/>
        <v>-37</v>
      </c>
    </row>
    <row r="53" spans="1:8" ht="16.5" customHeight="1">
      <c r="A53" s="125" t="s">
        <v>225</v>
      </c>
      <c r="B53" s="64">
        <v>984</v>
      </c>
      <c r="C53" s="43">
        <v>1380</v>
      </c>
      <c r="D53" s="44">
        <v>1292</v>
      </c>
      <c r="E53" s="80">
        <f t="shared" si="2"/>
        <v>0.036815410041602555</v>
      </c>
      <c r="F53" s="80">
        <f t="shared" si="4"/>
        <v>0.3130081300813008</v>
      </c>
      <c r="G53" s="43">
        <f t="shared" si="5"/>
        <v>308</v>
      </c>
      <c r="H53" s="43">
        <f t="shared" si="3"/>
        <v>-88</v>
      </c>
    </row>
    <row r="54" spans="1:8" ht="16.5" customHeight="1">
      <c r="A54" s="125" t="s">
        <v>226</v>
      </c>
      <c r="B54" s="64">
        <v>343</v>
      </c>
      <c r="C54" s="43">
        <v>1008</v>
      </c>
      <c r="D54" s="44">
        <v>406</v>
      </c>
      <c r="E54" s="80">
        <f t="shared" si="2"/>
        <v>0.011568929161680059</v>
      </c>
      <c r="F54" s="80">
        <f t="shared" si="4"/>
        <v>0.1836734693877551</v>
      </c>
      <c r="G54" s="43">
        <f t="shared" si="5"/>
        <v>63</v>
      </c>
      <c r="H54" s="43">
        <f t="shared" si="3"/>
        <v>-602</v>
      </c>
    </row>
    <row r="55" spans="1:8" ht="16.5" customHeight="1">
      <c r="A55" s="125" t="s">
        <v>227</v>
      </c>
      <c r="B55" s="64">
        <v>172</v>
      </c>
      <c r="C55" s="43">
        <v>352</v>
      </c>
      <c r="D55" s="44">
        <v>203</v>
      </c>
      <c r="E55" s="80">
        <f t="shared" si="2"/>
        <v>0.005784464580840029</v>
      </c>
      <c r="F55" s="80">
        <f t="shared" si="4"/>
        <v>0.18023255813953487</v>
      </c>
      <c r="G55" s="43">
        <f t="shared" si="5"/>
        <v>31</v>
      </c>
      <c r="H55" s="43">
        <f t="shared" si="3"/>
        <v>-149</v>
      </c>
    </row>
    <row r="56" spans="1:8" ht="16.5" customHeight="1">
      <c r="A56" s="125" t="s">
        <v>228</v>
      </c>
      <c r="B56" s="64">
        <v>145</v>
      </c>
      <c r="C56" s="43">
        <v>374</v>
      </c>
      <c r="D56" s="44">
        <v>241</v>
      </c>
      <c r="E56" s="80">
        <f t="shared" si="2"/>
        <v>0.006867270758534222</v>
      </c>
      <c r="F56" s="80">
        <f t="shared" si="4"/>
        <v>0.6620689655172414</v>
      </c>
      <c r="G56" s="43">
        <f t="shared" si="5"/>
        <v>96</v>
      </c>
      <c r="H56" s="43">
        <f t="shared" si="3"/>
        <v>-133</v>
      </c>
    </row>
    <row r="57" spans="1:8" ht="16.5" customHeight="1">
      <c r="A57" s="125" t="s">
        <v>229</v>
      </c>
      <c r="B57" s="64">
        <v>466</v>
      </c>
      <c r="C57" s="43">
        <v>759</v>
      </c>
      <c r="D57" s="44">
        <v>512</v>
      </c>
      <c r="E57" s="80">
        <f t="shared" si="2"/>
        <v>0.014589388499458598</v>
      </c>
      <c r="F57" s="80">
        <f t="shared" si="4"/>
        <v>0.09871244635193133</v>
      </c>
      <c r="G57" s="43">
        <f t="shared" si="5"/>
        <v>46</v>
      </c>
      <c r="H57" s="43">
        <f t="shared" si="3"/>
        <v>-247</v>
      </c>
    </row>
    <row r="58" spans="1:8" ht="16.5" customHeight="1">
      <c r="A58" s="125" t="s">
        <v>230</v>
      </c>
      <c r="B58" s="64">
        <v>62</v>
      </c>
      <c r="C58" s="43">
        <v>144</v>
      </c>
      <c r="D58" s="44">
        <v>104</v>
      </c>
      <c r="E58" s="80">
        <f t="shared" si="2"/>
        <v>0.0029634695389525274</v>
      </c>
      <c r="F58" s="80">
        <f t="shared" si="4"/>
        <v>0.6774193548387096</v>
      </c>
      <c r="G58" s="43">
        <f t="shared" si="5"/>
        <v>42</v>
      </c>
      <c r="H58" s="43">
        <f t="shared" si="3"/>
        <v>-40</v>
      </c>
    </row>
    <row r="59" spans="1:8" ht="16.5" customHeight="1">
      <c r="A59" s="125" t="s">
        <v>231</v>
      </c>
      <c r="B59" s="64">
        <v>477</v>
      </c>
      <c r="C59" s="43">
        <v>938</v>
      </c>
      <c r="D59" s="44">
        <v>565</v>
      </c>
      <c r="E59" s="80">
        <f t="shared" si="2"/>
        <v>0.016099618168347866</v>
      </c>
      <c r="F59" s="80">
        <f t="shared" si="4"/>
        <v>0.18448637316561844</v>
      </c>
      <c r="G59" s="43">
        <f t="shared" si="5"/>
        <v>88</v>
      </c>
      <c r="H59" s="43">
        <f t="shared" si="3"/>
        <v>-373</v>
      </c>
    </row>
    <row r="60" spans="1:8" ht="16.5" customHeight="1">
      <c r="A60" s="125" t="s">
        <v>232</v>
      </c>
      <c r="B60" s="64">
        <v>264</v>
      </c>
      <c r="C60" s="43">
        <v>630</v>
      </c>
      <c r="D60" s="44">
        <v>309</v>
      </c>
      <c r="E60" s="80">
        <f t="shared" si="2"/>
        <v>0.008804923918618568</v>
      </c>
      <c r="F60" s="80">
        <f t="shared" si="4"/>
        <v>0.17045454545454544</v>
      </c>
      <c r="G60" s="43">
        <f t="shared" si="5"/>
        <v>45</v>
      </c>
      <c r="H60" s="43">
        <f t="shared" si="3"/>
        <v>-321</v>
      </c>
    </row>
    <row r="61" spans="1:8" ht="16.5" customHeight="1">
      <c r="A61" s="125" t="s">
        <v>233</v>
      </c>
      <c r="B61" s="64">
        <v>31</v>
      </c>
      <c r="C61" s="43">
        <v>95</v>
      </c>
      <c r="D61" s="44">
        <v>33</v>
      </c>
      <c r="E61" s="80">
        <f t="shared" si="2"/>
        <v>0.0009403316806291674</v>
      </c>
      <c r="F61" s="80">
        <f t="shared" si="4"/>
        <v>0.06451612903225806</v>
      </c>
      <c r="G61" s="43">
        <f t="shared" si="5"/>
        <v>2</v>
      </c>
      <c r="H61" s="43">
        <f t="shared" si="3"/>
        <v>-62</v>
      </c>
    </row>
    <row r="62" spans="1:8" ht="16.5" customHeight="1">
      <c r="A62" s="125" t="s">
        <v>234</v>
      </c>
      <c r="B62" s="64">
        <v>68</v>
      </c>
      <c r="C62" s="43">
        <v>186</v>
      </c>
      <c r="D62" s="44">
        <v>59</v>
      </c>
      <c r="E62" s="80">
        <f t="shared" si="2"/>
        <v>0.0016811990653672992</v>
      </c>
      <c r="F62" s="80">
        <f t="shared" si="4"/>
        <v>-0.1323529411764706</v>
      </c>
      <c r="G62" s="43">
        <f t="shared" si="5"/>
        <v>-9</v>
      </c>
      <c r="H62" s="43">
        <f t="shared" si="3"/>
        <v>-127</v>
      </c>
    </row>
    <row r="63" spans="1:8" ht="16.5" customHeight="1">
      <c r="A63" s="125" t="s">
        <v>235</v>
      </c>
      <c r="B63" s="64">
        <v>64</v>
      </c>
      <c r="C63" s="43">
        <v>131</v>
      </c>
      <c r="D63" s="44">
        <v>91</v>
      </c>
      <c r="E63" s="80">
        <f t="shared" si="2"/>
        <v>0.0025930358465834614</v>
      </c>
      <c r="F63" s="80">
        <f t="shared" si="4"/>
        <v>0.421875</v>
      </c>
      <c r="G63" s="43">
        <f t="shared" si="5"/>
        <v>27</v>
      </c>
      <c r="H63" s="43">
        <f t="shared" si="3"/>
        <v>-40</v>
      </c>
    </row>
    <row r="64" spans="1:8" ht="16.5" customHeight="1">
      <c r="A64" s="125" t="s">
        <v>236</v>
      </c>
      <c r="B64" s="64">
        <v>145</v>
      </c>
      <c r="C64" s="43">
        <v>331</v>
      </c>
      <c r="D64" s="44">
        <v>153</v>
      </c>
      <c r="E64" s="80">
        <f t="shared" si="2"/>
        <v>0.004359719610189776</v>
      </c>
      <c r="F64" s="80">
        <f t="shared" si="4"/>
        <v>0.05517241379310345</v>
      </c>
      <c r="G64" s="43">
        <f t="shared" si="5"/>
        <v>8</v>
      </c>
      <c r="H64" s="43">
        <f t="shared" si="3"/>
        <v>-178</v>
      </c>
    </row>
    <row r="65" spans="1:8" ht="16.5" customHeight="1">
      <c r="A65" s="125" t="s">
        <v>237</v>
      </c>
      <c r="B65" s="64">
        <v>94</v>
      </c>
      <c r="C65" s="43">
        <v>148</v>
      </c>
      <c r="D65" s="44">
        <v>133</v>
      </c>
      <c r="E65" s="80">
        <f t="shared" si="2"/>
        <v>0.0037898216219296745</v>
      </c>
      <c r="F65" s="80">
        <f t="shared" si="4"/>
        <v>0.4148936170212766</v>
      </c>
      <c r="G65" s="43">
        <f t="shared" si="5"/>
        <v>39</v>
      </c>
      <c r="H65" s="43">
        <f t="shared" si="3"/>
        <v>-15</v>
      </c>
    </row>
    <row r="66" spans="1:8" ht="16.5" customHeight="1">
      <c r="A66" s="125" t="s">
        <v>238</v>
      </c>
      <c r="B66" s="64">
        <v>59</v>
      </c>
      <c r="C66" s="43">
        <v>202</v>
      </c>
      <c r="D66" s="44">
        <v>87</v>
      </c>
      <c r="E66" s="80">
        <f t="shared" si="2"/>
        <v>0.0024790562489314413</v>
      </c>
      <c r="F66" s="80">
        <f aca="true" t="shared" si="6" ref="F66:F83">(D66-B66)/B66</f>
        <v>0.4745762711864407</v>
      </c>
      <c r="G66" s="43">
        <f aca="true" t="shared" si="7" ref="G66:G83">D66-B66</f>
        <v>28</v>
      </c>
      <c r="H66" s="43">
        <f t="shared" si="3"/>
        <v>-115</v>
      </c>
    </row>
    <row r="67" spans="1:8" ht="16.5" customHeight="1">
      <c r="A67" s="125" t="s">
        <v>239</v>
      </c>
      <c r="B67" s="64">
        <v>362</v>
      </c>
      <c r="C67" s="43">
        <v>425</v>
      </c>
      <c r="D67" s="44">
        <v>353</v>
      </c>
      <c r="E67" s="80">
        <f aca="true" t="shared" si="8" ref="E67:E83">D67/$D$83</f>
        <v>0.01005869949279079</v>
      </c>
      <c r="F67" s="80">
        <f t="shared" si="6"/>
        <v>-0.024861878453038673</v>
      </c>
      <c r="G67" s="43">
        <f t="shared" si="7"/>
        <v>-9</v>
      </c>
      <c r="H67" s="43">
        <f aca="true" t="shared" si="9" ref="H67:H83">D67-C67</f>
        <v>-72</v>
      </c>
    </row>
    <row r="68" spans="1:8" ht="16.5" customHeight="1">
      <c r="A68" s="125" t="s">
        <v>240</v>
      </c>
      <c r="B68" s="64">
        <v>388</v>
      </c>
      <c r="C68" s="43">
        <v>832</v>
      </c>
      <c r="D68" s="44">
        <v>407</v>
      </c>
      <c r="E68" s="80">
        <f t="shared" si="8"/>
        <v>0.011597424061093065</v>
      </c>
      <c r="F68" s="80">
        <f t="shared" si="6"/>
        <v>0.04896907216494845</v>
      </c>
      <c r="G68" s="43">
        <f t="shared" si="7"/>
        <v>19</v>
      </c>
      <c r="H68" s="43">
        <f t="shared" si="9"/>
        <v>-425</v>
      </c>
    </row>
    <row r="69" spans="1:8" ht="16.5" customHeight="1">
      <c r="A69" s="125" t="s">
        <v>241</v>
      </c>
      <c r="B69" s="64">
        <v>38</v>
      </c>
      <c r="C69" s="43">
        <v>122</v>
      </c>
      <c r="D69" s="44">
        <v>31</v>
      </c>
      <c r="E69" s="80">
        <f t="shared" si="8"/>
        <v>0.0008833418818031572</v>
      </c>
      <c r="F69" s="80">
        <f t="shared" si="6"/>
        <v>-0.18421052631578946</v>
      </c>
      <c r="G69" s="43">
        <f t="shared" si="7"/>
        <v>-7</v>
      </c>
      <c r="H69" s="43">
        <f t="shared" si="9"/>
        <v>-91</v>
      </c>
    </row>
    <row r="70" spans="1:8" ht="16.5" customHeight="1">
      <c r="A70" s="125" t="s">
        <v>242</v>
      </c>
      <c r="B70" s="64">
        <v>83</v>
      </c>
      <c r="C70" s="43">
        <v>162</v>
      </c>
      <c r="D70" s="44">
        <v>60</v>
      </c>
      <c r="E70" s="80">
        <f t="shared" si="8"/>
        <v>0.0017096939647803042</v>
      </c>
      <c r="F70" s="80">
        <f t="shared" si="6"/>
        <v>-0.27710843373493976</v>
      </c>
      <c r="G70" s="43">
        <f t="shared" si="7"/>
        <v>-23</v>
      </c>
      <c r="H70" s="43">
        <f t="shared" si="9"/>
        <v>-102</v>
      </c>
    </row>
    <row r="71" spans="1:8" ht="16.5" customHeight="1">
      <c r="A71" s="125" t="s">
        <v>243</v>
      </c>
      <c r="B71" s="64">
        <v>141</v>
      </c>
      <c r="C71" s="43">
        <v>369</v>
      </c>
      <c r="D71" s="44">
        <v>158</v>
      </c>
      <c r="E71" s="80">
        <f t="shared" si="8"/>
        <v>0.0045021941072548016</v>
      </c>
      <c r="F71" s="80">
        <f t="shared" si="6"/>
        <v>0.12056737588652482</v>
      </c>
      <c r="G71" s="43">
        <f t="shared" si="7"/>
        <v>17</v>
      </c>
      <c r="H71" s="43">
        <f t="shared" si="9"/>
        <v>-211</v>
      </c>
    </row>
    <row r="72" spans="1:8" ht="16.5" customHeight="1">
      <c r="A72" s="125" t="s">
        <v>244</v>
      </c>
      <c r="B72" s="64">
        <v>196</v>
      </c>
      <c r="C72" s="43">
        <v>348</v>
      </c>
      <c r="D72" s="44">
        <v>190</v>
      </c>
      <c r="E72" s="80">
        <f t="shared" si="8"/>
        <v>0.005414030888470964</v>
      </c>
      <c r="F72" s="80">
        <f t="shared" si="6"/>
        <v>-0.030612244897959183</v>
      </c>
      <c r="G72" s="43">
        <f t="shared" si="7"/>
        <v>-6</v>
      </c>
      <c r="H72" s="43">
        <f t="shared" si="9"/>
        <v>-158</v>
      </c>
    </row>
    <row r="73" spans="1:8" ht="16.5" customHeight="1">
      <c r="A73" s="125" t="s">
        <v>245</v>
      </c>
      <c r="B73" s="64">
        <v>56</v>
      </c>
      <c r="C73" s="43">
        <v>62</v>
      </c>
      <c r="D73" s="44">
        <v>46</v>
      </c>
      <c r="E73" s="80">
        <f t="shared" si="8"/>
        <v>0.0013107653729982334</v>
      </c>
      <c r="F73" s="80">
        <f t="shared" si="6"/>
        <v>-0.17857142857142858</v>
      </c>
      <c r="G73" s="43">
        <f t="shared" si="7"/>
        <v>-10</v>
      </c>
      <c r="H73" s="43">
        <f t="shared" si="9"/>
        <v>-16</v>
      </c>
    </row>
    <row r="74" spans="1:8" ht="16.5" customHeight="1">
      <c r="A74" s="125" t="s">
        <v>246</v>
      </c>
      <c r="B74" s="64">
        <v>558</v>
      </c>
      <c r="C74" s="43">
        <v>1175</v>
      </c>
      <c r="D74" s="44">
        <v>880</v>
      </c>
      <c r="E74" s="80">
        <f t="shared" si="8"/>
        <v>0.025075511483444463</v>
      </c>
      <c r="F74" s="80">
        <f t="shared" si="6"/>
        <v>0.5770609318996416</v>
      </c>
      <c r="G74" s="43">
        <f t="shared" si="7"/>
        <v>322</v>
      </c>
      <c r="H74" s="43">
        <f t="shared" si="9"/>
        <v>-295</v>
      </c>
    </row>
    <row r="75" spans="1:8" ht="16.5" customHeight="1">
      <c r="A75" s="125" t="s">
        <v>247</v>
      </c>
      <c r="B75" s="64">
        <v>103</v>
      </c>
      <c r="C75" s="43">
        <v>206</v>
      </c>
      <c r="D75" s="44">
        <v>136</v>
      </c>
      <c r="E75" s="80">
        <f t="shared" si="8"/>
        <v>0.00387530632016869</v>
      </c>
      <c r="F75" s="80">
        <f t="shared" si="6"/>
        <v>0.32038834951456313</v>
      </c>
      <c r="G75" s="43">
        <f t="shared" si="7"/>
        <v>33</v>
      </c>
      <c r="H75" s="43">
        <f t="shared" si="9"/>
        <v>-70</v>
      </c>
    </row>
    <row r="76" spans="1:8" ht="16.5" customHeight="1">
      <c r="A76" s="125" t="s">
        <v>248</v>
      </c>
      <c r="B76" s="64">
        <v>224</v>
      </c>
      <c r="C76" s="43">
        <v>362</v>
      </c>
      <c r="D76" s="44">
        <v>235</v>
      </c>
      <c r="E76" s="80">
        <f t="shared" si="8"/>
        <v>0.006696301362056192</v>
      </c>
      <c r="F76" s="80">
        <f t="shared" si="6"/>
        <v>0.049107142857142856</v>
      </c>
      <c r="G76" s="43">
        <f t="shared" si="7"/>
        <v>11</v>
      </c>
      <c r="H76" s="43">
        <f t="shared" si="9"/>
        <v>-127</v>
      </c>
    </row>
    <row r="77" spans="1:8" ht="16.5" customHeight="1">
      <c r="A77" s="125" t="s">
        <v>249</v>
      </c>
      <c r="B77" s="64">
        <v>12</v>
      </c>
      <c r="C77" s="43">
        <v>36</v>
      </c>
      <c r="D77" s="44">
        <v>9</v>
      </c>
      <c r="E77" s="80">
        <f t="shared" si="8"/>
        <v>0.00025645409471704566</v>
      </c>
      <c r="F77" s="80">
        <f t="shared" si="6"/>
        <v>-0.25</v>
      </c>
      <c r="G77" s="43">
        <f t="shared" si="7"/>
        <v>-3</v>
      </c>
      <c r="H77" s="43">
        <f t="shared" si="9"/>
        <v>-27</v>
      </c>
    </row>
    <row r="78" spans="1:8" ht="16.5" customHeight="1">
      <c r="A78" s="125" t="s">
        <v>250</v>
      </c>
      <c r="B78" s="64">
        <v>194</v>
      </c>
      <c r="C78" s="43">
        <v>378</v>
      </c>
      <c r="D78" s="44">
        <v>226</v>
      </c>
      <c r="E78" s="80">
        <f t="shared" si="8"/>
        <v>0.006439847267339146</v>
      </c>
      <c r="F78" s="80">
        <f t="shared" si="6"/>
        <v>0.16494845360824742</v>
      </c>
      <c r="G78" s="43">
        <f t="shared" si="7"/>
        <v>32</v>
      </c>
      <c r="H78" s="43">
        <f t="shared" si="9"/>
        <v>-152</v>
      </c>
    </row>
    <row r="79" spans="1:8" ht="16.5" customHeight="1">
      <c r="A79" s="125" t="s">
        <v>251</v>
      </c>
      <c r="B79" s="64">
        <v>124</v>
      </c>
      <c r="C79" s="43">
        <v>289</v>
      </c>
      <c r="D79" s="44">
        <v>105</v>
      </c>
      <c r="E79" s="80">
        <f t="shared" si="8"/>
        <v>0.0029919644383655324</v>
      </c>
      <c r="F79" s="80">
        <f t="shared" si="6"/>
        <v>-0.1532258064516129</v>
      </c>
      <c r="G79" s="43">
        <f t="shared" si="7"/>
        <v>-19</v>
      </c>
      <c r="H79" s="43">
        <f t="shared" si="9"/>
        <v>-184</v>
      </c>
    </row>
    <row r="80" spans="1:8" ht="16.5" customHeight="1">
      <c r="A80" s="125" t="s">
        <v>252</v>
      </c>
      <c r="B80" s="64">
        <v>79</v>
      </c>
      <c r="C80" s="43">
        <v>112</v>
      </c>
      <c r="D80" s="44">
        <v>111</v>
      </c>
      <c r="E80" s="80">
        <f t="shared" si="8"/>
        <v>0.003162933834843563</v>
      </c>
      <c r="F80" s="80">
        <f t="shared" si="6"/>
        <v>0.4050632911392405</v>
      </c>
      <c r="G80" s="43">
        <f t="shared" si="7"/>
        <v>32</v>
      </c>
      <c r="H80" s="43">
        <f t="shared" si="9"/>
        <v>-1</v>
      </c>
    </row>
    <row r="81" spans="1:8" ht="16.5" customHeight="1">
      <c r="A81" s="125" t="s">
        <v>253</v>
      </c>
      <c r="B81" s="64">
        <v>107</v>
      </c>
      <c r="C81" s="43">
        <v>121</v>
      </c>
      <c r="D81" s="44">
        <v>70</v>
      </c>
      <c r="E81" s="80">
        <f t="shared" si="8"/>
        <v>0.0019946429589103552</v>
      </c>
      <c r="F81" s="80">
        <f t="shared" si="6"/>
        <v>-0.34579439252336447</v>
      </c>
      <c r="G81" s="43">
        <f t="shared" si="7"/>
        <v>-37</v>
      </c>
      <c r="H81" s="43">
        <f t="shared" si="9"/>
        <v>-51</v>
      </c>
    </row>
    <row r="82" spans="1:8" ht="16.5" customHeight="1" thickBot="1">
      <c r="A82" s="125" t="s">
        <v>254</v>
      </c>
      <c r="B82" s="64">
        <v>127</v>
      </c>
      <c r="C82" s="43">
        <v>338</v>
      </c>
      <c r="D82" s="44">
        <v>203</v>
      </c>
      <c r="E82" s="80">
        <f t="shared" si="8"/>
        <v>0.005784464580840029</v>
      </c>
      <c r="F82" s="80">
        <f t="shared" si="6"/>
        <v>0.5984251968503937</v>
      </c>
      <c r="G82" s="43">
        <f t="shared" si="7"/>
        <v>76</v>
      </c>
      <c r="H82" s="43">
        <f t="shared" si="9"/>
        <v>-135</v>
      </c>
    </row>
    <row r="83" spans="1:9" s="8" customFormat="1" ht="16.5" customHeight="1" thickBot="1">
      <c r="A83" s="126" t="s">
        <v>174</v>
      </c>
      <c r="B83" s="88">
        <v>29114</v>
      </c>
      <c r="C83" s="89">
        <v>51267</v>
      </c>
      <c r="D83" s="110">
        <v>35094</v>
      </c>
      <c r="E83" s="91">
        <f t="shared" si="8"/>
        <v>1</v>
      </c>
      <c r="F83" s="91">
        <f t="shared" si="6"/>
        <v>0.20539946417531085</v>
      </c>
      <c r="G83" s="89">
        <f t="shared" si="7"/>
        <v>5980</v>
      </c>
      <c r="H83" s="89">
        <f t="shared" si="9"/>
        <v>-16173</v>
      </c>
      <c r="I83" s="18"/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G16"/>
    </sheetView>
  </sheetViews>
  <sheetFormatPr defaultColWidth="9.140625" defaultRowHeight="15"/>
  <cols>
    <col min="2" max="2" width="11.28125" style="0" customWidth="1"/>
    <col min="3" max="3" width="11.57421875" style="0" bestFit="1" customWidth="1"/>
    <col min="4" max="6" width="10.7109375" style="0" bestFit="1" customWidth="1"/>
    <col min="7" max="7" width="10.28125" style="0" bestFit="1" customWidth="1"/>
    <col min="10" max="10" width="10.140625" style="0" bestFit="1" customWidth="1"/>
  </cols>
  <sheetData>
    <row r="1" spans="1:7" ht="51">
      <c r="A1" s="139" t="s">
        <v>306</v>
      </c>
      <c r="B1" s="138" t="s">
        <v>307</v>
      </c>
      <c r="C1" s="138" t="s">
        <v>308</v>
      </c>
      <c r="D1" s="138" t="s">
        <v>309</v>
      </c>
      <c r="E1" s="138" t="s">
        <v>310</v>
      </c>
      <c r="F1" s="138" t="s">
        <v>311</v>
      </c>
      <c r="G1" s="138" t="s">
        <v>312</v>
      </c>
    </row>
    <row r="2" spans="1:10" ht="15">
      <c r="A2" s="137">
        <v>1</v>
      </c>
      <c r="B2" s="140" t="s">
        <v>161</v>
      </c>
      <c r="C2" s="141" t="s">
        <v>164</v>
      </c>
      <c r="D2" s="140" t="s">
        <v>168</v>
      </c>
      <c r="E2" s="141" t="s">
        <v>113</v>
      </c>
      <c r="F2" s="141" t="s">
        <v>122</v>
      </c>
      <c r="G2" s="141" t="s">
        <v>122</v>
      </c>
      <c r="J2" s="136" t="s">
        <v>164</v>
      </c>
    </row>
    <row r="3" spans="1:10" ht="15">
      <c r="A3" s="137">
        <v>2</v>
      </c>
      <c r="B3" s="141" t="s">
        <v>169</v>
      </c>
      <c r="C3" s="140" t="s">
        <v>161</v>
      </c>
      <c r="D3" s="141" t="s">
        <v>104</v>
      </c>
      <c r="E3" s="140" t="s">
        <v>118</v>
      </c>
      <c r="F3" s="141" t="s">
        <v>164</v>
      </c>
      <c r="G3" s="141" t="s">
        <v>139</v>
      </c>
      <c r="J3" s="136" t="s">
        <v>104</v>
      </c>
    </row>
    <row r="4" spans="1:10" ht="15">
      <c r="A4" s="137">
        <v>3</v>
      </c>
      <c r="B4" s="140" t="s">
        <v>163</v>
      </c>
      <c r="C4" s="140" t="s">
        <v>167</v>
      </c>
      <c r="D4" s="141" t="s">
        <v>122</v>
      </c>
      <c r="E4" s="140" t="s">
        <v>133</v>
      </c>
      <c r="F4" s="141" t="s">
        <v>113</v>
      </c>
      <c r="G4" s="140" t="s">
        <v>96</v>
      </c>
      <c r="J4" s="136" t="s">
        <v>113</v>
      </c>
    </row>
    <row r="5" spans="1:10" ht="15">
      <c r="A5" s="137">
        <v>4</v>
      </c>
      <c r="B5" s="141" t="s">
        <v>164</v>
      </c>
      <c r="C5" s="141" t="s">
        <v>104</v>
      </c>
      <c r="D5" s="141" t="s">
        <v>157</v>
      </c>
      <c r="E5" s="140" t="s">
        <v>147</v>
      </c>
      <c r="F5" s="140" t="s">
        <v>165</v>
      </c>
      <c r="G5" s="140" t="s">
        <v>155</v>
      </c>
      <c r="J5" s="136" t="s">
        <v>122</v>
      </c>
    </row>
    <row r="6" spans="1:10" ht="15">
      <c r="A6" s="137">
        <v>5</v>
      </c>
      <c r="B6" s="140" t="s">
        <v>167</v>
      </c>
      <c r="C6" s="140" t="s">
        <v>105</v>
      </c>
      <c r="D6" s="141" t="s">
        <v>169</v>
      </c>
      <c r="E6" s="140" t="s">
        <v>93</v>
      </c>
      <c r="F6" s="141" t="s">
        <v>157</v>
      </c>
      <c r="G6" s="140" t="s">
        <v>165</v>
      </c>
      <c r="J6" s="136" t="s">
        <v>171</v>
      </c>
    </row>
    <row r="7" spans="1:10" ht="15">
      <c r="A7" s="137">
        <v>6</v>
      </c>
      <c r="B7" s="140" t="s">
        <v>160</v>
      </c>
      <c r="C7" s="141" t="s">
        <v>122</v>
      </c>
      <c r="D7" s="140" t="s">
        <v>165</v>
      </c>
      <c r="E7" s="141" t="s">
        <v>104</v>
      </c>
      <c r="F7" s="141" t="s">
        <v>139</v>
      </c>
      <c r="G7" s="141" t="s">
        <v>104</v>
      </c>
      <c r="J7" s="136" t="s">
        <v>139</v>
      </c>
    </row>
    <row r="8" spans="1:10" ht="15">
      <c r="A8" s="137">
        <v>7</v>
      </c>
      <c r="B8" s="140" t="s">
        <v>110</v>
      </c>
      <c r="C8" s="140" t="s">
        <v>163</v>
      </c>
      <c r="D8" s="140" t="s">
        <v>132</v>
      </c>
      <c r="E8" s="141" t="s">
        <v>157</v>
      </c>
      <c r="F8" s="140" t="s">
        <v>96</v>
      </c>
      <c r="G8" s="141" t="s">
        <v>164</v>
      </c>
      <c r="J8" s="136" t="s">
        <v>157</v>
      </c>
    </row>
    <row r="9" spans="1:10" ht="15">
      <c r="A9" s="137">
        <v>8</v>
      </c>
      <c r="B9" s="140" t="s">
        <v>143</v>
      </c>
      <c r="C9" s="141" t="s">
        <v>113</v>
      </c>
      <c r="D9" s="140" t="s">
        <v>143</v>
      </c>
      <c r="E9" s="140" t="s">
        <v>154</v>
      </c>
      <c r="F9" s="140" t="s">
        <v>127</v>
      </c>
      <c r="G9" s="141" t="s">
        <v>157</v>
      </c>
      <c r="J9" s="136" t="s">
        <v>169</v>
      </c>
    </row>
    <row r="10" spans="1:7" ht="15">
      <c r="A10" s="137">
        <v>9</v>
      </c>
      <c r="B10" s="140" t="s">
        <v>105</v>
      </c>
      <c r="C10" s="141" t="s">
        <v>171</v>
      </c>
      <c r="D10" s="140" t="s">
        <v>142</v>
      </c>
      <c r="E10" s="141" t="s">
        <v>139</v>
      </c>
      <c r="F10" s="140" t="s">
        <v>118</v>
      </c>
      <c r="G10" s="140" t="s">
        <v>154</v>
      </c>
    </row>
    <row r="11" spans="1:7" ht="15">
      <c r="A11" s="137">
        <v>10</v>
      </c>
      <c r="B11" s="140" t="s">
        <v>168</v>
      </c>
      <c r="C11" s="140" t="s">
        <v>97</v>
      </c>
      <c r="D11" s="140" t="s">
        <v>94</v>
      </c>
      <c r="E11" s="140" t="s">
        <v>125</v>
      </c>
      <c r="F11" s="140" t="s">
        <v>154</v>
      </c>
      <c r="G11" s="140" t="s">
        <v>116</v>
      </c>
    </row>
    <row r="12" spans="1:7" ht="15">
      <c r="A12" s="137">
        <v>11</v>
      </c>
      <c r="B12" s="140" t="s">
        <v>117</v>
      </c>
      <c r="C12" s="140" t="s">
        <v>152</v>
      </c>
      <c r="D12" s="140" t="s">
        <v>173</v>
      </c>
      <c r="E12" s="141" t="s">
        <v>171</v>
      </c>
      <c r="F12" s="140" t="s">
        <v>94</v>
      </c>
      <c r="G12" s="140" t="s">
        <v>141</v>
      </c>
    </row>
    <row r="13" spans="1:7" ht="15">
      <c r="A13" s="137">
        <v>12</v>
      </c>
      <c r="B13" s="140" t="s">
        <v>106</v>
      </c>
      <c r="C13" s="141" t="s">
        <v>139</v>
      </c>
      <c r="D13" s="141" t="s">
        <v>171</v>
      </c>
      <c r="E13" s="140" t="s">
        <v>94</v>
      </c>
      <c r="F13" s="140" t="s">
        <v>143</v>
      </c>
      <c r="G13" s="141" t="s">
        <v>113</v>
      </c>
    </row>
    <row r="14" spans="1:7" ht="15">
      <c r="A14" s="137">
        <v>13</v>
      </c>
      <c r="B14" s="140" t="s">
        <v>101</v>
      </c>
      <c r="C14" s="140" t="s">
        <v>170</v>
      </c>
      <c r="D14" s="140" t="s">
        <v>163</v>
      </c>
      <c r="E14" s="140" t="s">
        <v>173</v>
      </c>
      <c r="F14" s="140" t="s">
        <v>313</v>
      </c>
      <c r="G14" s="141" t="s">
        <v>169</v>
      </c>
    </row>
    <row r="15" spans="1:7" ht="15">
      <c r="A15" s="137">
        <v>14</v>
      </c>
      <c r="B15" s="140" t="s">
        <v>102</v>
      </c>
      <c r="C15" s="140" t="s">
        <v>141</v>
      </c>
      <c r="D15" s="140" t="s">
        <v>160</v>
      </c>
      <c r="E15" s="140" t="s">
        <v>155</v>
      </c>
      <c r="F15" s="141" t="s">
        <v>169</v>
      </c>
      <c r="G15" s="140" t="s">
        <v>148</v>
      </c>
    </row>
    <row r="16" spans="1:7" ht="15">
      <c r="A16" s="137">
        <v>15</v>
      </c>
      <c r="B16" s="141" t="s">
        <v>104</v>
      </c>
      <c r="C16" s="140" t="s">
        <v>160</v>
      </c>
      <c r="D16" s="140" t="s">
        <v>96</v>
      </c>
      <c r="E16" s="140" t="s">
        <v>168</v>
      </c>
      <c r="F16" s="141" t="s">
        <v>171</v>
      </c>
      <c r="G16" s="140" t="s">
        <v>123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A86"/>
  <sheetViews>
    <sheetView zoomScale="95" zoomScaleNormal="95" workbookViewId="0" topLeftCell="A1">
      <pane ySplit="1" topLeftCell="A2" activePane="bottomLeft" state="frozen"/>
      <selection pane="bottomLeft" activeCell="D34" sqref="D34"/>
    </sheetView>
  </sheetViews>
  <sheetFormatPr defaultColWidth="8.8515625" defaultRowHeight="15"/>
  <cols>
    <col min="1" max="1" width="9.140625" style="4" customWidth="1"/>
    <col min="2" max="2" width="17.7109375" style="4" bestFit="1" customWidth="1"/>
    <col min="3" max="3" width="11.57421875" style="4" bestFit="1" customWidth="1"/>
    <col min="4" max="4" width="15.57421875" style="4" bestFit="1" customWidth="1"/>
    <col min="5" max="5" width="17.7109375" style="4" bestFit="1" customWidth="1"/>
    <col min="6" max="6" width="12.8515625" style="4" bestFit="1" customWidth="1"/>
    <col min="7" max="7" width="18.00390625" style="4" customWidth="1"/>
    <col min="8" max="8" width="14.57421875" style="4" bestFit="1" customWidth="1"/>
    <col min="9" max="9" width="11.421875" style="4" bestFit="1" customWidth="1"/>
    <col min="10" max="10" width="8.8515625" style="4" customWidth="1"/>
    <col min="11" max="11" width="9.140625" style="4" bestFit="1" customWidth="1"/>
    <col min="12" max="14" width="8.8515625" style="4" customWidth="1"/>
    <col min="15" max="15" width="10.140625" style="4" bestFit="1" customWidth="1"/>
    <col min="16" max="16384" width="8.8515625" style="4" customWidth="1"/>
  </cols>
  <sheetData>
    <row r="1" spans="1:9" s="6" customFormat="1" ht="15.75" thickBot="1">
      <c r="A1" s="57" t="s">
        <v>0</v>
      </c>
      <c r="B1" s="73" t="s">
        <v>256</v>
      </c>
      <c r="C1" s="73" t="s">
        <v>257</v>
      </c>
      <c r="D1" s="74" t="s">
        <v>262</v>
      </c>
      <c r="E1" s="74" t="s">
        <v>266</v>
      </c>
      <c r="F1" s="75" t="s">
        <v>260</v>
      </c>
      <c r="G1" s="77" t="s">
        <v>261</v>
      </c>
      <c r="H1" s="76" t="s">
        <v>259</v>
      </c>
      <c r="I1" s="76" t="s">
        <v>258</v>
      </c>
    </row>
    <row r="2" spans="1:28" ht="15">
      <c r="A2" s="95">
        <v>39722</v>
      </c>
      <c r="B2" s="61">
        <v>9119936</v>
      </c>
      <c r="C2" s="66">
        <f>(B2/$B$2)*100</f>
        <v>100</v>
      </c>
      <c r="D2" s="61">
        <v>1910373</v>
      </c>
      <c r="E2" s="66">
        <f aca="true" t="shared" si="0" ref="E2:E65">(D2/$D$2)*100</f>
        <v>100</v>
      </c>
      <c r="F2" s="61">
        <v>1137405</v>
      </c>
      <c r="G2" s="66">
        <f>(F2/$F$2)*100</f>
        <v>100</v>
      </c>
      <c r="H2" s="61">
        <v>2187772</v>
      </c>
      <c r="I2" s="71">
        <f>(H2/$H$2)*100</f>
        <v>100</v>
      </c>
      <c r="J2" s="13"/>
      <c r="K2" s="78"/>
      <c r="L2" s="6"/>
      <c r="M2" s="6"/>
      <c r="N2" s="6"/>
      <c r="O2" s="1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16" ht="15">
      <c r="A3" s="95">
        <v>39753</v>
      </c>
      <c r="B3" s="61">
        <v>9022823</v>
      </c>
      <c r="C3" s="66">
        <f aca="true" t="shared" si="1" ref="C3:C66">(B3/$B$2)*100</f>
        <v>98.93515700110176</v>
      </c>
      <c r="D3" s="61">
        <v>1911654</v>
      </c>
      <c r="E3" s="66">
        <f t="shared" si="0"/>
        <v>100.06705496779948</v>
      </c>
      <c r="F3" s="61">
        <v>1140518</v>
      </c>
      <c r="G3" s="66">
        <f aca="true" t="shared" si="2" ref="G3:G66">(F3/$F$2)*100</f>
        <v>100.27369318756291</v>
      </c>
      <c r="H3" s="61">
        <v>2199425</v>
      </c>
      <c r="I3" s="71">
        <f aca="true" t="shared" si="3" ref="I3:I66">(H3/$H$2)*100</f>
        <v>100.53264234115804</v>
      </c>
      <c r="J3" s="5"/>
      <c r="K3" s="14"/>
      <c r="O3" s="13"/>
      <c r="P3" s="6"/>
    </row>
    <row r="4" spans="1:16" ht="15">
      <c r="A4" s="95">
        <v>39783</v>
      </c>
      <c r="B4" s="61">
        <v>8802989</v>
      </c>
      <c r="C4" s="66">
        <f t="shared" si="1"/>
        <v>96.5246795591548</v>
      </c>
      <c r="D4" s="61">
        <v>1897864</v>
      </c>
      <c r="E4" s="66">
        <f t="shared" si="0"/>
        <v>99.34520640733511</v>
      </c>
      <c r="F4" s="61">
        <v>1141467</v>
      </c>
      <c r="G4" s="66">
        <f t="shared" si="2"/>
        <v>100.35712872723437</v>
      </c>
      <c r="H4" s="61">
        <v>2205676</v>
      </c>
      <c r="I4" s="71">
        <f t="shared" si="3"/>
        <v>100.81836681336081</v>
      </c>
      <c r="J4" s="5"/>
      <c r="K4" s="14"/>
      <c r="O4" s="13"/>
      <c r="P4" s="6"/>
    </row>
    <row r="5" spans="1:16" ht="15">
      <c r="A5" s="95">
        <v>39814</v>
      </c>
      <c r="B5" s="61">
        <v>8481011</v>
      </c>
      <c r="C5" s="66">
        <f t="shared" si="1"/>
        <v>92.99419425750357</v>
      </c>
      <c r="D5" s="61">
        <v>1912296</v>
      </c>
      <c r="E5" s="66">
        <f t="shared" si="0"/>
        <v>100.10066097039687</v>
      </c>
      <c r="F5" s="61">
        <v>1144082</v>
      </c>
      <c r="G5" s="66">
        <f t="shared" si="2"/>
        <v>100.58703803834166</v>
      </c>
      <c r="H5" s="61">
        <v>2208984</v>
      </c>
      <c r="I5" s="71">
        <f t="shared" si="3"/>
        <v>100.96957086935933</v>
      </c>
      <c r="J5" s="5"/>
      <c r="K5" s="14"/>
      <c r="O5" s="13"/>
      <c r="P5" s="6"/>
    </row>
    <row r="6" spans="1:16" ht="15">
      <c r="A6" s="95">
        <v>39845</v>
      </c>
      <c r="B6" s="61">
        <v>8362290</v>
      </c>
      <c r="C6" s="66">
        <f t="shared" si="1"/>
        <v>91.69241977136681</v>
      </c>
      <c r="D6" s="61">
        <v>1918636</v>
      </c>
      <c r="E6" s="66">
        <f t="shared" si="0"/>
        <v>100.4325333324958</v>
      </c>
      <c r="F6" s="61">
        <v>1146634</v>
      </c>
      <c r="G6" s="66">
        <f t="shared" si="2"/>
        <v>100.81140842531904</v>
      </c>
      <c r="H6" s="61">
        <v>2213460</v>
      </c>
      <c r="I6" s="71">
        <f t="shared" si="3"/>
        <v>101.17416257269953</v>
      </c>
      <c r="J6" s="5"/>
      <c r="K6" s="14"/>
      <c r="O6" s="13"/>
      <c r="P6" s="6"/>
    </row>
    <row r="7" spans="1:16" ht="15">
      <c r="A7" s="95">
        <v>39873</v>
      </c>
      <c r="B7" s="61">
        <v>8410234</v>
      </c>
      <c r="C7" s="66">
        <f t="shared" si="1"/>
        <v>92.2181252149138</v>
      </c>
      <c r="D7" s="61">
        <v>1916016</v>
      </c>
      <c r="E7" s="66">
        <f t="shared" si="0"/>
        <v>100.29538734058741</v>
      </c>
      <c r="F7" s="61">
        <v>1150295</v>
      </c>
      <c r="G7" s="66">
        <f t="shared" si="2"/>
        <v>101.13328146086926</v>
      </c>
      <c r="H7" s="61">
        <v>2279020</v>
      </c>
      <c r="I7" s="71">
        <f t="shared" si="3"/>
        <v>104.17081853136432</v>
      </c>
      <c r="J7" s="5"/>
      <c r="K7" s="14"/>
      <c r="O7" s="13"/>
      <c r="P7" s="6"/>
    </row>
    <row r="8" spans="1:16" ht="15">
      <c r="A8" s="95">
        <v>39904</v>
      </c>
      <c r="B8" s="61">
        <v>8503053</v>
      </c>
      <c r="C8" s="66">
        <f t="shared" si="1"/>
        <v>93.23588455006701</v>
      </c>
      <c r="D8" s="61">
        <v>1931510</v>
      </c>
      <c r="E8" s="66">
        <f t="shared" si="0"/>
        <v>101.10643314159067</v>
      </c>
      <c r="F8" s="61">
        <v>1149546</v>
      </c>
      <c r="G8" s="66">
        <f t="shared" si="2"/>
        <v>101.06742980732457</v>
      </c>
      <c r="H8" s="61">
        <v>2271908</v>
      </c>
      <c r="I8" s="71">
        <f t="shared" si="3"/>
        <v>103.84573895268794</v>
      </c>
      <c r="J8" s="5"/>
      <c r="K8" s="14"/>
      <c r="O8" s="13"/>
      <c r="P8" s="6"/>
    </row>
    <row r="9" spans="1:16" ht="15">
      <c r="A9" s="95">
        <v>39934</v>
      </c>
      <c r="B9" s="61">
        <v>8674726</v>
      </c>
      <c r="C9" s="66">
        <f t="shared" si="1"/>
        <v>95.11827714580453</v>
      </c>
      <c r="D9" s="61">
        <v>1945342</v>
      </c>
      <c r="E9" s="66">
        <f t="shared" si="0"/>
        <v>101.83048022558945</v>
      </c>
      <c r="F9" s="61">
        <v>1153672</v>
      </c>
      <c r="G9" s="66">
        <f t="shared" si="2"/>
        <v>101.4301853781195</v>
      </c>
      <c r="H9" s="61">
        <v>2270276</v>
      </c>
      <c r="I9" s="71">
        <f t="shared" si="3"/>
        <v>103.77114251393655</v>
      </c>
      <c r="J9" s="5"/>
      <c r="K9" s="14"/>
      <c r="O9" s="13"/>
      <c r="P9" s="6"/>
    </row>
    <row r="10" spans="1:16" ht="15">
      <c r="A10" s="95">
        <v>39965</v>
      </c>
      <c r="B10" s="61">
        <v>8922743</v>
      </c>
      <c r="C10" s="66">
        <f t="shared" si="1"/>
        <v>97.83778087916406</v>
      </c>
      <c r="D10" s="61">
        <v>1894680</v>
      </c>
      <c r="E10" s="66">
        <f t="shared" si="0"/>
        <v>99.17853738510752</v>
      </c>
      <c r="F10" s="61">
        <v>1158562</v>
      </c>
      <c r="G10" s="66">
        <f t="shared" si="2"/>
        <v>101.86011139391861</v>
      </c>
      <c r="H10" s="61">
        <v>2271485</v>
      </c>
      <c r="I10" s="71">
        <f t="shared" si="3"/>
        <v>103.82640421396745</v>
      </c>
      <c r="J10" s="5"/>
      <c r="K10" s="14"/>
      <c r="O10" s="13"/>
      <c r="P10" s="6"/>
    </row>
    <row r="11" spans="1:53" ht="15">
      <c r="A11" s="95">
        <v>39995</v>
      </c>
      <c r="B11" s="61">
        <v>9013349</v>
      </c>
      <c r="C11" s="66">
        <f t="shared" si="1"/>
        <v>98.83127469315575</v>
      </c>
      <c r="D11" s="61">
        <v>1830370</v>
      </c>
      <c r="E11" s="66">
        <f t="shared" si="0"/>
        <v>95.81217908753945</v>
      </c>
      <c r="F11" s="61">
        <v>1049015</v>
      </c>
      <c r="G11" s="66">
        <f t="shared" si="2"/>
        <v>92.22880152628132</v>
      </c>
      <c r="H11" s="61">
        <v>2260614</v>
      </c>
      <c r="I11" s="71">
        <f t="shared" si="3"/>
        <v>103.32950599971112</v>
      </c>
      <c r="J11" s="5"/>
      <c r="K11" s="14"/>
      <c r="O11" s="13"/>
      <c r="P11" s="6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ht="15">
      <c r="A12" s="95">
        <v>40026</v>
      </c>
      <c r="B12" s="61">
        <v>8977653</v>
      </c>
      <c r="C12" s="66">
        <f t="shared" si="1"/>
        <v>98.43986843767325</v>
      </c>
      <c r="D12" s="61">
        <v>1786003</v>
      </c>
      <c r="E12" s="66">
        <f t="shared" si="0"/>
        <v>93.4897530482267</v>
      </c>
      <c r="F12" s="61">
        <v>1053385</v>
      </c>
      <c r="G12" s="66">
        <f t="shared" si="2"/>
        <v>92.61300943815088</v>
      </c>
      <c r="H12" s="61">
        <v>2248048</v>
      </c>
      <c r="I12" s="71">
        <f t="shared" si="3"/>
        <v>102.75513170476631</v>
      </c>
      <c r="J12" s="5"/>
      <c r="K12" s="14"/>
      <c r="O12" s="13"/>
      <c r="P12" s="6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ht="15">
      <c r="A13" s="95">
        <v>40057</v>
      </c>
      <c r="B13" s="61">
        <v>8950211</v>
      </c>
      <c r="C13" s="66">
        <f t="shared" si="1"/>
        <v>98.13896720327861</v>
      </c>
      <c r="D13" s="61">
        <v>1820914</v>
      </c>
      <c r="E13" s="66">
        <f t="shared" si="0"/>
        <v>95.31719721750673</v>
      </c>
      <c r="F13" s="61">
        <v>1059182</v>
      </c>
      <c r="G13" s="66">
        <f t="shared" si="2"/>
        <v>93.12267837753483</v>
      </c>
      <c r="H13" s="61">
        <v>2262750</v>
      </c>
      <c r="I13" s="71">
        <f t="shared" si="3"/>
        <v>103.42713957395927</v>
      </c>
      <c r="J13" s="5"/>
      <c r="K13" s="14"/>
      <c r="O13" s="13"/>
      <c r="P13" s="6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16" ht="15">
      <c r="A14" s="95">
        <v>40087</v>
      </c>
      <c r="B14" s="61">
        <v>9046769</v>
      </c>
      <c r="C14" s="66">
        <f t="shared" si="1"/>
        <v>99.19772463315532</v>
      </c>
      <c r="D14" s="61">
        <v>1831341</v>
      </c>
      <c r="E14" s="66">
        <f t="shared" si="0"/>
        <v>95.86300685782305</v>
      </c>
      <c r="F14" s="61">
        <v>1061647</v>
      </c>
      <c r="G14" s="66">
        <f t="shared" si="2"/>
        <v>93.33939977404707</v>
      </c>
      <c r="H14" s="61">
        <v>2279402</v>
      </c>
      <c r="I14" s="71">
        <f t="shared" si="3"/>
        <v>104.1882792173956</v>
      </c>
      <c r="J14" s="5"/>
      <c r="K14" s="14"/>
      <c r="O14" s="13"/>
      <c r="P14" s="6"/>
    </row>
    <row r="15" spans="1:16" ht="15">
      <c r="A15" s="95">
        <v>40118</v>
      </c>
      <c r="B15" s="61">
        <v>8975981</v>
      </c>
      <c r="C15" s="66">
        <f t="shared" si="1"/>
        <v>98.42153497568404</v>
      </c>
      <c r="D15" s="61">
        <v>1833978</v>
      </c>
      <c r="E15" s="66">
        <f t="shared" si="0"/>
        <v>96.00104272830488</v>
      </c>
      <c r="F15" s="61">
        <v>1066653</v>
      </c>
      <c r="G15" s="66">
        <f t="shared" si="2"/>
        <v>93.7795244437997</v>
      </c>
      <c r="H15" s="61">
        <v>2266276</v>
      </c>
      <c r="I15" s="71">
        <f t="shared" si="3"/>
        <v>103.58830810523216</v>
      </c>
      <c r="J15" s="5"/>
      <c r="K15" s="14"/>
      <c r="O15" s="13"/>
      <c r="P15" s="6"/>
    </row>
    <row r="16" spans="1:16" ht="15">
      <c r="A16" s="95">
        <v>40148</v>
      </c>
      <c r="B16" s="61">
        <v>9030202</v>
      </c>
      <c r="C16" s="66">
        <f t="shared" si="1"/>
        <v>99.01606765661514</v>
      </c>
      <c r="D16" s="61">
        <v>1832133</v>
      </c>
      <c r="E16" s="66">
        <f t="shared" si="0"/>
        <v>95.9044647301862</v>
      </c>
      <c r="F16" s="61">
        <v>1016692</v>
      </c>
      <c r="G16" s="66">
        <f t="shared" si="2"/>
        <v>89.38698176990606</v>
      </c>
      <c r="H16" s="61">
        <v>2241418</v>
      </c>
      <c r="I16" s="71">
        <f t="shared" si="3"/>
        <v>102.4520836723388</v>
      </c>
      <c r="J16" s="5"/>
      <c r="K16" s="14"/>
      <c r="O16" s="13"/>
      <c r="P16" s="6"/>
    </row>
    <row r="17" spans="1:16" ht="15">
      <c r="A17" s="95">
        <v>40179</v>
      </c>
      <c r="B17" s="61">
        <v>8874966</v>
      </c>
      <c r="C17" s="66">
        <f t="shared" si="1"/>
        <v>97.31390658881817</v>
      </c>
      <c r="D17" s="61">
        <v>1829450</v>
      </c>
      <c r="E17" s="66">
        <f t="shared" si="0"/>
        <v>95.76402095297621</v>
      </c>
      <c r="F17" s="61">
        <v>1023665</v>
      </c>
      <c r="G17" s="66">
        <f t="shared" si="2"/>
        <v>90.00004395971531</v>
      </c>
      <c r="H17" s="61">
        <v>2224741</v>
      </c>
      <c r="I17" s="71">
        <f t="shared" si="3"/>
        <v>101.68980131384806</v>
      </c>
      <c r="J17" s="5"/>
      <c r="K17" s="14"/>
      <c r="O17" s="13"/>
      <c r="P17" s="6"/>
    </row>
    <row r="18" spans="1:16" ht="15">
      <c r="A18" s="95">
        <v>40210</v>
      </c>
      <c r="B18" s="61">
        <v>8900113</v>
      </c>
      <c r="C18" s="66">
        <f t="shared" si="1"/>
        <v>97.58964317293454</v>
      </c>
      <c r="D18" s="61">
        <v>1836308</v>
      </c>
      <c r="E18" s="66">
        <f t="shared" si="0"/>
        <v>96.12300843866618</v>
      </c>
      <c r="F18" s="61">
        <v>1036251</v>
      </c>
      <c r="G18" s="66">
        <f t="shared" si="2"/>
        <v>91.10659791367192</v>
      </c>
      <c r="H18" s="61">
        <v>2232394</v>
      </c>
      <c r="I18" s="71">
        <f t="shared" si="3"/>
        <v>102.03960924630171</v>
      </c>
      <c r="J18" s="5"/>
      <c r="K18" s="14"/>
      <c r="O18" s="13"/>
      <c r="P18" s="6"/>
    </row>
    <row r="19" spans="1:16" ht="15">
      <c r="A19" s="95">
        <v>40238</v>
      </c>
      <c r="B19" s="61">
        <v>9136036</v>
      </c>
      <c r="C19" s="66">
        <f t="shared" si="1"/>
        <v>100.17653632657071</v>
      </c>
      <c r="D19" s="61">
        <v>1836519</v>
      </c>
      <c r="E19" s="66">
        <f t="shared" si="0"/>
        <v>96.13405340213666</v>
      </c>
      <c r="F19" s="61">
        <v>1044023</v>
      </c>
      <c r="G19" s="66">
        <f t="shared" si="2"/>
        <v>91.78990772855755</v>
      </c>
      <c r="H19" s="61">
        <v>2233661</v>
      </c>
      <c r="I19" s="71">
        <f t="shared" si="3"/>
        <v>102.09752204525884</v>
      </c>
      <c r="J19" s="5"/>
      <c r="K19" s="14"/>
      <c r="O19" s="13"/>
      <c r="P19" s="6"/>
    </row>
    <row r="20" spans="1:16" ht="15">
      <c r="A20" s="95">
        <v>40269</v>
      </c>
      <c r="B20" s="61">
        <v>9361665</v>
      </c>
      <c r="C20" s="66">
        <f t="shared" si="1"/>
        <v>102.65055588109391</v>
      </c>
      <c r="D20" s="61">
        <v>1840882</v>
      </c>
      <c r="E20" s="66">
        <f t="shared" si="0"/>
        <v>96.36243812072303</v>
      </c>
      <c r="F20" s="61">
        <v>1049270</v>
      </c>
      <c r="G20" s="66">
        <f t="shared" si="2"/>
        <v>92.25122098109293</v>
      </c>
      <c r="H20" s="61">
        <v>2228659</v>
      </c>
      <c r="I20" s="71">
        <f t="shared" si="3"/>
        <v>101.86888761717401</v>
      </c>
      <c r="J20" s="5"/>
      <c r="K20" s="14"/>
      <c r="O20" s="13"/>
      <c r="P20" s="6"/>
    </row>
    <row r="21" spans="1:16" ht="15">
      <c r="A21" s="95">
        <v>40299</v>
      </c>
      <c r="B21" s="61">
        <v>9604589</v>
      </c>
      <c r="C21" s="66">
        <f t="shared" si="1"/>
        <v>105.31421492431525</v>
      </c>
      <c r="D21" s="61">
        <v>1850444</v>
      </c>
      <c r="E21" s="66">
        <f t="shared" si="0"/>
        <v>96.8629686453902</v>
      </c>
      <c r="F21" s="61">
        <v>1047511</v>
      </c>
      <c r="G21" s="66">
        <f t="shared" si="2"/>
        <v>92.09657070260813</v>
      </c>
      <c r="H21" s="61">
        <v>2220134</v>
      </c>
      <c r="I21" s="71">
        <f t="shared" si="3"/>
        <v>101.47922178362279</v>
      </c>
      <c r="J21" s="5"/>
      <c r="K21" s="14"/>
      <c r="O21" s="13"/>
      <c r="P21" s="6"/>
    </row>
    <row r="22" spans="1:16" ht="15">
      <c r="A22" s="95">
        <v>40330</v>
      </c>
      <c r="B22" s="61">
        <v>9743072</v>
      </c>
      <c r="C22" s="66">
        <f t="shared" si="1"/>
        <v>106.83267952757562</v>
      </c>
      <c r="D22" s="61">
        <v>1849129</v>
      </c>
      <c r="E22" s="66">
        <f t="shared" si="0"/>
        <v>96.7941339204438</v>
      </c>
      <c r="F22" s="61">
        <v>1054916</v>
      </c>
      <c r="G22" s="66">
        <f t="shared" si="2"/>
        <v>92.74761408645118</v>
      </c>
      <c r="H22" s="61">
        <v>2250200</v>
      </c>
      <c r="I22" s="71">
        <f t="shared" si="3"/>
        <v>102.85349661664927</v>
      </c>
      <c r="J22" s="5"/>
      <c r="K22" s="14"/>
      <c r="O22" s="13"/>
      <c r="P22" s="6"/>
    </row>
    <row r="23" spans="1:16" ht="15">
      <c r="A23" s="95">
        <v>40360</v>
      </c>
      <c r="B23" s="61">
        <v>9976855</v>
      </c>
      <c r="C23" s="66">
        <f t="shared" si="1"/>
        <v>109.39610760426388</v>
      </c>
      <c r="D23" s="61">
        <v>1859828.0926363636</v>
      </c>
      <c r="E23" s="66">
        <f t="shared" si="0"/>
        <v>97.35418646705976</v>
      </c>
      <c r="F23" s="61">
        <v>1068099</v>
      </c>
      <c r="G23" s="66">
        <f t="shared" si="2"/>
        <v>93.90665594049614</v>
      </c>
      <c r="H23" s="61">
        <v>2238882</v>
      </c>
      <c r="I23" s="71">
        <f t="shared" si="3"/>
        <v>102.33616665722023</v>
      </c>
      <c r="J23" s="5"/>
      <c r="K23" s="14"/>
      <c r="O23" s="13"/>
      <c r="P23" s="6"/>
    </row>
    <row r="24" spans="1:16" ht="15">
      <c r="A24" s="95">
        <v>40391</v>
      </c>
      <c r="B24" s="61">
        <v>9937919</v>
      </c>
      <c r="C24" s="66">
        <f t="shared" si="1"/>
        <v>108.96917478368269</v>
      </c>
      <c r="D24" s="61">
        <v>1861234</v>
      </c>
      <c r="E24" s="66">
        <f t="shared" si="0"/>
        <v>97.42777981053962</v>
      </c>
      <c r="F24" s="61">
        <v>1075781</v>
      </c>
      <c r="G24" s="66">
        <f t="shared" si="2"/>
        <v>94.58205300662473</v>
      </c>
      <c r="H24" s="61">
        <v>2244534</v>
      </c>
      <c r="I24" s="71">
        <f t="shared" si="3"/>
        <v>102.59451167671952</v>
      </c>
      <c r="J24" s="5"/>
      <c r="K24" s="14"/>
      <c r="O24" s="13"/>
      <c r="P24" s="6"/>
    </row>
    <row r="25" spans="1:16" ht="15">
      <c r="A25" s="95">
        <v>40422</v>
      </c>
      <c r="B25" s="61">
        <v>9959685</v>
      </c>
      <c r="C25" s="66">
        <f t="shared" si="1"/>
        <v>109.20783873921923</v>
      </c>
      <c r="D25" s="61">
        <v>1817693.7794</v>
      </c>
      <c r="E25" s="66">
        <f t="shared" si="0"/>
        <v>95.14863219905223</v>
      </c>
      <c r="F25" s="61">
        <v>1083929</v>
      </c>
      <c r="G25" s="66">
        <f t="shared" si="2"/>
        <v>95.29842052742866</v>
      </c>
      <c r="H25" s="61">
        <v>2246537</v>
      </c>
      <c r="I25" s="71">
        <f t="shared" si="3"/>
        <v>102.68606600687824</v>
      </c>
      <c r="J25" s="5"/>
      <c r="K25" s="14"/>
      <c r="O25" s="13"/>
      <c r="P25" s="6"/>
    </row>
    <row r="26" spans="1:16" ht="15">
      <c r="A26" s="95">
        <v>40452</v>
      </c>
      <c r="B26" s="61">
        <v>9992591</v>
      </c>
      <c r="C26" s="66">
        <f t="shared" si="1"/>
        <v>109.56865267475561</v>
      </c>
      <c r="D26" s="61">
        <v>1824281.3330515001</v>
      </c>
      <c r="E26" s="66">
        <f t="shared" si="0"/>
        <v>95.49346295469525</v>
      </c>
      <c r="F26" s="61">
        <v>1089543</v>
      </c>
      <c r="G26" s="66">
        <f t="shared" si="2"/>
        <v>95.79200021100664</v>
      </c>
      <c r="H26" s="61">
        <v>2263441</v>
      </c>
      <c r="I26" s="71">
        <f t="shared" si="3"/>
        <v>103.45872421806294</v>
      </c>
      <c r="J26" s="5"/>
      <c r="K26" s="14"/>
      <c r="O26" s="13"/>
      <c r="P26" s="6"/>
    </row>
    <row r="27" spans="1:16" ht="15">
      <c r="A27" s="95">
        <v>40483</v>
      </c>
      <c r="B27" s="61">
        <v>9914876</v>
      </c>
      <c r="C27" s="66">
        <f t="shared" si="1"/>
        <v>108.71650853690203</v>
      </c>
      <c r="D27" s="61">
        <v>1832451.5024645755</v>
      </c>
      <c r="E27" s="66">
        <f t="shared" si="0"/>
        <v>95.92113699599896</v>
      </c>
      <c r="F27" s="61">
        <v>1095643</v>
      </c>
      <c r="G27" s="66">
        <f t="shared" si="2"/>
        <v>96.32830873787262</v>
      </c>
      <c r="H27" s="61">
        <v>2260299</v>
      </c>
      <c r="I27" s="71">
        <f t="shared" si="3"/>
        <v>103.31510779002566</v>
      </c>
      <c r="J27" s="5"/>
      <c r="K27" s="14"/>
      <c r="O27" s="13"/>
      <c r="P27" s="6"/>
    </row>
    <row r="28" spans="1:16" ht="15">
      <c r="A28" s="95">
        <v>40513</v>
      </c>
      <c r="B28" s="61">
        <v>10030810</v>
      </c>
      <c r="C28" s="66">
        <f t="shared" si="1"/>
        <v>109.98772359806033</v>
      </c>
      <c r="D28" s="61">
        <v>1862191.7550279992</v>
      </c>
      <c r="E28" s="66">
        <f t="shared" si="0"/>
        <v>97.47791426218855</v>
      </c>
      <c r="F28" s="61">
        <v>1101131</v>
      </c>
      <c r="G28" s="66">
        <f t="shared" si="2"/>
        <v>96.81081057319074</v>
      </c>
      <c r="H28" s="61">
        <v>2282511</v>
      </c>
      <c r="I28" s="71">
        <f t="shared" si="3"/>
        <v>104.33038726156107</v>
      </c>
      <c r="J28" s="5"/>
      <c r="K28" s="14"/>
      <c r="O28" s="13"/>
      <c r="P28" s="6"/>
    </row>
    <row r="29" spans="1:16" ht="15">
      <c r="A29" s="95">
        <v>40544</v>
      </c>
      <c r="B29" s="61">
        <v>9960858</v>
      </c>
      <c r="C29" s="66">
        <f t="shared" si="1"/>
        <v>109.22070067158367</v>
      </c>
      <c r="D29" s="61">
        <v>1876534.0000000005</v>
      </c>
      <c r="E29" s="66">
        <f t="shared" si="0"/>
        <v>98.22867052664587</v>
      </c>
      <c r="F29" s="61">
        <v>1115031</v>
      </c>
      <c r="G29" s="66">
        <f t="shared" si="2"/>
        <v>98.03289065900009</v>
      </c>
      <c r="H29" s="61">
        <v>2287486</v>
      </c>
      <c r="I29" s="71">
        <f t="shared" si="3"/>
        <v>104.55778755738716</v>
      </c>
      <c r="J29" s="5"/>
      <c r="K29" s="14"/>
      <c r="O29" s="13"/>
      <c r="P29" s="6"/>
    </row>
    <row r="30" spans="1:16" ht="15">
      <c r="A30" s="95">
        <v>40575</v>
      </c>
      <c r="B30" s="61">
        <v>9970036</v>
      </c>
      <c r="C30" s="66">
        <f t="shared" si="1"/>
        <v>109.32133734271821</v>
      </c>
      <c r="D30" s="61">
        <v>1883401.7738148256</v>
      </c>
      <c r="E30" s="66">
        <f t="shared" si="0"/>
        <v>98.58816963047664</v>
      </c>
      <c r="F30" s="61">
        <v>1144364</v>
      </c>
      <c r="G30" s="66">
        <f t="shared" si="2"/>
        <v>100.61183131778037</v>
      </c>
      <c r="H30" s="61">
        <v>2301439</v>
      </c>
      <c r="I30" s="71">
        <f t="shared" si="3"/>
        <v>105.19555968355021</v>
      </c>
      <c r="J30" s="5"/>
      <c r="K30" s="14"/>
      <c r="O30" s="13"/>
      <c r="P30" s="6"/>
    </row>
    <row r="31" spans="1:16" ht="15">
      <c r="A31" s="95">
        <v>40603</v>
      </c>
      <c r="B31" s="61">
        <v>10252034</v>
      </c>
      <c r="C31" s="66">
        <f t="shared" si="1"/>
        <v>112.41344237503421</v>
      </c>
      <c r="D31" s="61">
        <v>1901118.795957645</v>
      </c>
      <c r="E31" s="66">
        <f t="shared" si="0"/>
        <v>99.51558130049185</v>
      </c>
      <c r="F31" s="61">
        <v>1157888</v>
      </c>
      <c r="G31" s="66">
        <f t="shared" si="2"/>
        <v>101.80085369767144</v>
      </c>
      <c r="H31" s="61">
        <v>2306478</v>
      </c>
      <c r="I31" s="71">
        <f t="shared" si="3"/>
        <v>105.42588532991554</v>
      </c>
      <c r="J31" s="5"/>
      <c r="K31" s="14"/>
      <c r="O31" s="13"/>
      <c r="P31" s="6"/>
    </row>
    <row r="32" spans="1:16" ht="15">
      <c r="A32" s="95">
        <v>40634</v>
      </c>
      <c r="B32" s="61">
        <v>10511792</v>
      </c>
      <c r="C32" s="66">
        <f t="shared" si="1"/>
        <v>115.26168604691962</v>
      </c>
      <c r="D32" s="61">
        <v>1906281.7196028521</v>
      </c>
      <c r="E32" s="66">
        <f t="shared" si="0"/>
        <v>99.78583866097627</v>
      </c>
      <c r="F32" s="61">
        <v>1195761</v>
      </c>
      <c r="G32" s="66">
        <f t="shared" si="2"/>
        <v>105.13062629406411</v>
      </c>
      <c r="H32" s="61">
        <v>2305863</v>
      </c>
      <c r="I32" s="71">
        <f t="shared" si="3"/>
        <v>105.39777453957726</v>
      </c>
      <c r="J32" s="5"/>
      <c r="K32" s="14"/>
      <c r="O32" s="13"/>
      <c r="P32" s="6"/>
    </row>
    <row r="33" spans="1:16" ht="15">
      <c r="A33" s="95">
        <v>40664</v>
      </c>
      <c r="B33" s="61">
        <v>10771209</v>
      </c>
      <c r="C33" s="66">
        <f t="shared" si="1"/>
        <v>118.1061906574783</v>
      </c>
      <c r="D33" s="61">
        <v>1885039.9718485156</v>
      </c>
      <c r="E33" s="66">
        <f t="shared" si="0"/>
        <v>98.67392241455022</v>
      </c>
      <c r="F33" s="61">
        <v>1218210</v>
      </c>
      <c r="G33" s="66">
        <f t="shared" si="2"/>
        <v>107.10432959236155</v>
      </c>
      <c r="H33" s="61">
        <v>2312096</v>
      </c>
      <c r="I33" s="71">
        <f t="shared" si="3"/>
        <v>105.68267625694085</v>
      </c>
      <c r="J33" s="5"/>
      <c r="K33" s="14"/>
      <c r="O33" s="13"/>
      <c r="P33" s="6"/>
    </row>
    <row r="34" spans="1:16" ht="15">
      <c r="A34" s="95">
        <v>40695</v>
      </c>
      <c r="B34" s="61">
        <v>11045909</v>
      </c>
      <c r="C34" s="66">
        <f t="shared" si="1"/>
        <v>121.1182731984084</v>
      </c>
      <c r="D34" s="61">
        <v>1889623.9999999995</v>
      </c>
      <c r="E34" s="66">
        <f t="shared" si="0"/>
        <v>98.91387702820337</v>
      </c>
      <c r="F34" s="61">
        <v>1199684</v>
      </c>
      <c r="G34" s="66">
        <f t="shared" si="2"/>
        <v>105.47553422044038</v>
      </c>
      <c r="H34" s="61">
        <v>2370551</v>
      </c>
      <c r="I34" s="71">
        <f t="shared" si="3"/>
        <v>108.3545725971445</v>
      </c>
      <c r="J34" s="5"/>
      <c r="K34" s="14"/>
      <c r="O34" s="13"/>
      <c r="P34" s="6"/>
    </row>
    <row r="35" spans="1:16" ht="15">
      <c r="A35" s="95">
        <v>40725</v>
      </c>
      <c r="B35" s="61">
        <v>11112453</v>
      </c>
      <c r="C35" s="66">
        <f t="shared" si="1"/>
        <v>121.84792744159607</v>
      </c>
      <c r="D35" s="61">
        <v>1868398.0000000002</v>
      </c>
      <c r="E35" s="66">
        <f t="shared" si="0"/>
        <v>97.80278511055172</v>
      </c>
      <c r="F35" s="61">
        <v>1184844</v>
      </c>
      <c r="G35" s="66">
        <f t="shared" si="2"/>
        <v>104.1708098698353</v>
      </c>
      <c r="H35" s="61">
        <v>2376533</v>
      </c>
      <c r="I35" s="71">
        <f t="shared" si="3"/>
        <v>108.62800145536188</v>
      </c>
      <c r="J35" s="5"/>
      <c r="K35" s="14"/>
      <c r="O35" s="13"/>
      <c r="P35" s="6"/>
    </row>
    <row r="36" spans="1:16" ht="15">
      <c r="A36" s="95">
        <v>40756</v>
      </c>
      <c r="B36" s="61">
        <v>10886860</v>
      </c>
      <c r="C36" s="66">
        <f t="shared" si="1"/>
        <v>119.3743026266851</v>
      </c>
      <c r="D36" s="61">
        <v>1876833</v>
      </c>
      <c r="E36" s="66">
        <f t="shared" si="0"/>
        <v>98.2443219203789</v>
      </c>
      <c r="F36" s="61">
        <v>1166692</v>
      </c>
      <c r="G36" s="66">
        <f t="shared" si="2"/>
        <v>102.57489636497115</v>
      </c>
      <c r="H36" s="61">
        <v>2509484</v>
      </c>
      <c r="I36" s="71">
        <f t="shared" si="3"/>
        <v>114.70500582327591</v>
      </c>
      <c r="J36" s="5"/>
      <c r="K36" s="14"/>
      <c r="O36" s="13"/>
      <c r="P36" s="6"/>
    </row>
    <row r="37" spans="1:16" ht="15">
      <c r="A37" s="95">
        <v>40787</v>
      </c>
      <c r="B37" s="61">
        <v>11061597</v>
      </c>
      <c r="C37" s="66">
        <f t="shared" si="1"/>
        <v>121.29029194941718</v>
      </c>
      <c r="D37" s="61">
        <v>1864766</v>
      </c>
      <c r="E37" s="66">
        <f t="shared" si="0"/>
        <v>97.61266517062374</v>
      </c>
      <c r="F37" s="61">
        <v>1155959</v>
      </c>
      <c r="G37" s="66">
        <f t="shared" si="2"/>
        <v>101.63125711597891</v>
      </c>
      <c r="H37" s="61">
        <v>2537648</v>
      </c>
      <c r="I37" s="71">
        <f t="shared" si="3"/>
        <v>115.99234289496346</v>
      </c>
      <c r="J37" s="5"/>
      <c r="K37" s="14"/>
      <c r="O37" s="13"/>
      <c r="P37" s="6"/>
    </row>
    <row r="38" spans="1:16" ht="15">
      <c r="A38" s="95">
        <v>40817</v>
      </c>
      <c r="B38" s="61">
        <v>11078121</v>
      </c>
      <c r="C38" s="66">
        <f t="shared" si="1"/>
        <v>121.47147743142057</v>
      </c>
      <c r="D38" s="61">
        <v>1869097</v>
      </c>
      <c r="E38" s="66">
        <f t="shared" si="0"/>
        <v>97.8393748236601</v>
      </c>
      <c r="F38" s="61">
        <v>1154076</v>
      </c>
      <c r="G38" s="66">
        <f t="shared" si="2"/>
        <v>101.46570482809554</v>
      </c>
      <c r="H38" s="61">
        <v>2579366</v>
      </c>
      <c r="I38" s="71">
        <f t="shared" si="3"/>
        <v>117.8992143605458</v>
      </c>
      <c r="J38" s="5"/>
      <c r="K38" s="14"/>
      <c r="O38" s="13"/>
      <c r="P38" s="6"/>
    </row>
    <row r="39" spans="1:15" ht="15">
      <c r="A39" s="95">
        <v>40848</v>
      </c>
      <c r="B39" s="61">
        <v>10984191</v>
      </c>
      <c r="C39" s="66">
        <f t="shared" si="1"/>
        <v>120.44153599323504</v>
      </c>
      <c r="D39" s="61">
        <v>1878909</v>
      </c>
      <c r="E39" s="66">
        <f t="shared" si="0"/>
        <v>98.35299179793684</v>
      </c>
      <c r="F39" s="61">
        <v>1142647</v>
      </c>
      <c r="G39" s="66">
        <f t="shared" si="2"/>
        <v>100.46087365538222</v>
      </c>
      <c r="H39" s="61">
        <v>2543634</v>
      </c>
      <c r="I39" s="71">
        <f t="shared" si="3"/>
        <v>116.26595458758958</v>
      </c>
      <c r="J39" s="5"/>
      <c r="K39" s="14"/>
      <c r="O39" s="6"/>
    </row>
    <row r="40" spans="1:15" ht="15">
      <c r="A40" s="95">
        <v>40878</v>
      </c>
      <c r="B40" s="61">
        <v>11030939</v>
      </c>
      <c r="C40" s="66">
        <f t="shared" si="1"/>
        <v>120.95412730966532</v>
      </c>
      <c r="D40" s="61">
        <v>1880740</v>
      </c>
      <c r="E40" s="66">
        <f t="shared" si="0"/>
        <v>98.4488369548774</v>
      </c>
      <c r="F40" s="61">
        <v>1121777</v>
      </c>
      <c r="G40" s="66">
        <f t="shared" si="2"/>
        <v>98.62599513805549</v>
      </c>
      <c r="H40" s="61">
        <v>2554200</v>
      </c>
      <c r="I40" s="71">
        <f t="shared" si="3"/>
        <v>116.74891167818218</v>
      </c>
      <c r="J40" s="5"/>
      <c r="K40" s="14"/>
      <c r="O40" s="6"/>
    </row>
    <row r="41" spans="1:11" ht="15">
      <c r="A41" s="95">
        <v>40909</v>
      </c>
      <c r="B41" s="61">
        <v>10957242</v>
      </c>
      <c r="C41" s="66">
        <f t="shared" si="1"/>
        <v>120.14604049852981</v>
      </c>
      <c r="D41" s="61">
        <v>1900471</v>
      </c>
      <c r="E41" s="66">
        <f t="shared" si="0"/>
        <v>99.4816719038638</v>
      </c>
      <c r="F41" s="61">
        <v>1139504</v>
      </c>
      <c r="G41" s="66">
        <f t="shared" si="2"/>
        <v>100.18454288490028</v>
      </c>
      <c r="H41" s="61">
        <v>2563237</v>
      </c>
      <c r="I41" s="71">
        <f t="shared" si="3"/>
        <v>117.16198031604756</v>
      </c>
      <c r="J41" s="5"/>
      <c r="K41" s="14"/>
    </row>
    <row r="42" spans="1:11" ht="15">
      <c r="A42" s="95">
        <v>40940</v>
      </c>
      <c r="B42" s="61">
        <v>10845430</v>
      </c>
      <c r="C42" s="66">
        <f t="shared" si="1"/>
        <v>118.92002312296927</v>
      </c>
      <c r="D42" s="61">
        <v>1921116</v>
      </c>
      <c r="E42" s="66">
        <f t="shared" si="0"/>
        <v>100.56235091262282</v>
      </c>
      <c r="F42" s="61">
        <v>1138592</v>
      </c>
      <c r="G42" s="66">
        <f t="shared" si="2"/>
        <v>100.10436036416228</v>
      </c>
      <c r="H42" s="61">
        <v>2576419</v>
      </c>
      <c r="I42" s="71">
        <f t="shared" si="3"/>
        <v>117.76451110993284</v>
      </c>
      <c r="J42" s="5"/>
      <c r="K42" s="14"/>
    </row>
    <row r="43" spans="1:11" ht="15">
      <c r="A43" s="95">
        <v>40969</v>
      </c>
      <c r="B43" s="61">
        <v>11257343</v>
      </c>
      <c r="C43" s="66">
        <f t="shared" si="1"/>
        <v>123.43664473084021</v>
      </c>
      <c r="D43" s="61">
        <v>1932074</v>
      </c>
      <c r="E43" s="66">
        <f t="shared" si="0"/>
        <v>101.1359561719099</v>
      </c>
      <c r="F43" s="61">
        <v>1136096</v>
      </c>
      <c r="G43" s="66">
        <f t="shared" si="2"/>
        <v>99.8849134653004</v>
      </c>
      <c r="H43" s="61">
        <v>2574644</v>
      </c>
      <c r="I43" s="71">
        <f t="shared" si="3"/>
        <v>117.68337834107028</v>
      </c>
      <c r="J43" s="5"/>
      <c r="K43" s="14"/>
    </row>
    <row r="44" spans="1:11" ht="15">
      <c r="A44" s="95">
        <v>41000</v>
      </c>
      <c r="B44" s="61">
        <v>11521869</v>
      </c>
      <c r="C44" s="66">
        <f t="shared" si="1"/>
        <v>126.3371694713647</v>
      </c>
      <c r="D44" s="61">
        <v>1937480</v>
      </c>
      <c r="E44" s="66">
        <f t="shared" si="0"/>
        <v>101.4189375582674</v>
      </c>
      <c r="F44" s="61">
        <v>1121103</v>
      </c>
      <c r="G44" s="66">
        <f t="shared" si="2"/>
        <v>98.56673744180833</v>
      </c>
      <c r="H44" s="61">
        <v>2569269</v>
      </c>
      <c r="I44" s="71">
        <f t="shared" si="3"/>
        <v>117.43769460437376</v>
      </c>
      <c r="J44" s="5"/>
      <c r="K44" s="14"/>
    </row>
    <row r="45" spans="1:11" ht="15">
      <c r="A45" s="95">
        <v>41030</v>
      </c>
      <c r="B45" s="61">
        <v>11820778</v>
      </c>
      <c r="C45" s="66">
        <f t="shared" si="1"/>
        <v>129.61470343651536</v>
      </c>
      <c r="D45" s="61">
        <v>1931182</v>
      </c>
      <c r="E45" s="66">
        <f t="shared" si="0"/>
        <v>101.0892637197029</v>
      </c>
      <c r="F45" s="61">
        <v>1113613</v>
      </c>
      <c r="G45" s="66">
        <f t="shared" si="2"/>
        <v>97.90822090636141</v>
      </c>
      <c r="H45" s="61">
        <v>2574350</v>
      </c>
      <c r="I45" s="71">
        <f t="shared" si="3"/>
        <v>117.66994001203051</v>
      </c>
      <c r="J45" s="5"/>
      <c r="K45" s="14"/>
    </row>
    <row r="46" spans="1:11" ht="15">
      <c r="A46" s="95">
        <v>41061</v>
      </c>
      <c r="B46" s="61">
        <v>12087084</v>
      </c>
      <c r="C46" s="66">
        <f t="shared" si="1"/>
        <v>132.53474585786566</v>
      </c>
      <c r="D46" s="61">
        <v>1935759</v>
      </c>
      <c r="E46" s="66">
        <f t="shared" si="0"/>
        <v>101.32885043915508</v>
      </c>
      <c r="F46" s="61">
        <v>1104403</v>
      </c>
      <c r="G46" s="66">
        <f t="shared" si="2"/>
        <v>97.09848295022442</v>
      </c>
      <c r="H46" s="61">
        <v>2610813</v>
      </c>
      <c r="I46" s="71">
        <f t="shared" si="3"/>
        <v>119.33661277317746</v>
      </c>
      <c r="J46" s="5"/>
      <c r="K46" s="14"/>
    </row>
    <row r="47" spans="1:11" ht="15">
      <c r="A47" s="95">
        <v>41091</v>
      </c>
      <c r="B47" s="61">
        <v>12107944</v>
      </c>
      <c r="C47" s="66">
        <f t="shared" si="1"/>
        <v>132.76347553316162</v>
      </c>
      <c r="D47" s="61">
        <v>1938997</v>
      </c>
      <c r="E47" s="66">
        <f t="shared" si="0"/>
        <v>101.49834613449835</v>
      </c>
      <c r="F47" s="61">
        <v>1103934</v>
      </c>
      <c r="G47" s="66">
        <f t="shared" si="2"/>
        <v>97.05724873725717</v>
      </c>
      <c r="H47" s="61">
        <v>2613791</v>
      </c>
      <c r="I47" s="71">
        <f t="shared" si="3"/>
        <v>119.47273299045787</v>
      </c>
      <c r="J47" s="5"/>
      <c r="K47" s="14"/>
    </row>
    <row r="48" spans="1:11" ht="15">
      <c r="A48" s="95">
        <v>41122</v>
      </c>
      <c r="B48" s="61">
        <v>11716148</v>
      </c>
      <c r="C48" s="66">
        <f t="shared" si="1"/>
        <v>128.46743661359028</v>
      </c>
      <c r="D48" s="61">
        <v>1937355</v>
      </c>
      <c r="E48" s="66">
        <f t="shared" si="0"/>
        <v>101.41239433346263</v>
      </c>
      <c r="F48" s="61">
        <v>1101083</v>
      </c>
      <c r="G48" s="66">
        <f t="shared" si="2"/>
        <v>96.80659044052031</v>
      </c>
      <c r="H48" s="61">
        <v>2600540</v>
      </c>
      <c r="I48" s="71">
        <f t="shared" si="3"/>
        <v>118.86704830302244</v>
      </c>
      <c r="J48" s="5"/>
      <c r="K48" s="14"/>
    </row>
    <row r="49" spans="1:11" ht="15">
      <c r="A49" s="95">
        <v>41153</v>
      </c>
      <c r="B49" s="61">
        <v>12069085</v>
      </c>
      <c r="C49" s="66">
        <f t="shared" si="1"/>
        <v>132.337387016751</v>
      </c>
      <c r="D49" s="61">
        <v>1937908</v>
      </c>
      <c r="E49" s="66">
        <f t="shared" si="0"/>
        <v>101.44134155999902</v>
      </c>
      <c r="F49" s="61">
        <v>1097163</v>
      </c>
      <c r="G49" s="66">
        <f t="shared" si="2"/>
        <v>96.46194627243594</v>
      </c>
      <c r="H49" s="61">
        <v>2613470</v>
      </c>
      <c r="I49" s="71">
        <f t="shared" si="3"/>
        <v>119.45806052915935</v>
      </c>
      <c r="J49" s="5"/>
      <c r="K49" s="14"/>
    </row>
    <row r="50" spans="1:11" ht="15">
      <c r="A50" s="95">
        <v>41183</v>
      </c>
      <c r="B50" s="61">
        <v>11743906</v>
      </c>
      <c r="C50" s="66">
        <f t="shared" si="1"/>
        <v>128.77180278458093</v>
      </c>
      <c r="D50" s="61">
        <v>1987922</v>
      </c>
      <c r="E50" s="66">
        <f t="shared" si="0"/>
        <v>104.05936432309292</v>
      </c>
      <c r="F50" s="61">
        <v>1079239</v>
      </c>
      <c r="G50" s="66">
        <f t="shared" si="2"/>
        <v>94.88607839775631</v>
      </c>
      <c r="H50" s="61">
        <v>2688851</v>
      </c>
      <c r="I50" s="71">
        <f t="shared" si="3"/>
        <v>122.90362066979557</v>
      </c>
      <c r="J50" s="5"/>
      <c r="K50" s="14"/>
    </row>
    <row r="51" spans="1:11" ht="15">
      <c r="A51" s="95">
        <v>41214</v>
      </c>
      <c r="B51" s="61">
        <v>11996881</v>
      </c>
      <c r="C51" s="66">
        <f t="shared" si="1"/>
        <v>131.54567093453286</v>
      </c>
      <c r="D51" s="61">
        <v>1933781</v>
      </c>
      <c r="E51" s="66">
        <f t="shared" si="0"/>
        <v>101.22531044984409</v>
      </c>
      <c r="F51" s="61">
        <v>1071133</v>
      </c>
      <c r="G51" s="66">
        <f t="shared" si="2"/>
        <v>94.17340349303898</v>
      </c>
      <c r="H51" s="61">
        <v>2622715</v>
      </c>
      <c r="I51" s="71">
        <f t="shared" si="3"/>
        <v>119.88063655627734</v>
      </c>
      <c r="J51" s="5"/>
      <c r="K51" s="14"/>
    </row>
    <row r="52" spans="1:11" ht="15">
      <c r="A52" s="95">
        <v>41244</v>
      </c>
      <c r="B52" s="61">
        <v>11939620</v>
      </c>
      <c r="C52" s="66">
        <f t="shared" si="1"/>
        <v>130.9178046863487</v>
      </c>
      <c r="D52" s="61">
        <v>1910505</v>
      </c>
      <c r="E52" s="66">
        <f t="shared" si="0"/>
        <v>100.00690964539385</v>
      </c>
      <c r="F52" s="61">
        <v>1056852</v>
      </c>
      <c r="G52" s="66">
        <f t="shared" si="2"/>
        <v>92.91782610415815</v>
      </c>
      <c r="H52" s="61">
        <v>2662608</v>
      </c>
      <c r="I52" s="71">
        <f t="shared" si="3"/>
        <v>121.70408982288832</v>
      </c>
      <c r="J52" s="5"/>
      <c r="K52" s="14"/>
    </row>
    <row r="53" spans="1:11" ht="15">
      <c r="A53" s="95">
        <v>41275</v>
      </c>
      <c r="B53" s="61">
        <v>11818115</v>
      </c>
      <c r="C53" s="66">
        <f t="shared" si="1"/>
        <v>129.58550367020118</v>
      </c>
      <c r="D53" s="61">
        <v>1913440</v>
      </c>
      <c r="E53" s="66">
        <f t="shared" si="0"/>
        <v>100.16054456381032</v>
      </c>
      <c r="F53" s="61">
        <v>1050279</v>
      </c>
      <c r="G53" s="66">
        <f t="shared" si="2"/>
        <v>92.3399316866024</v>
      </c>
      <c r="H53" s="61">
        <v>2667984</v>
      </c>
      <c r="I53" s="71">
        <f t="shared" si="3"/>
        <v>121.949819268187</v>
      </c>
      <c r="J53" s="5"/>
      <c r="K53" s="14"/>
    </row>
    <row r="54" spans="1:11" ht="15">
      <c r="A54" s="95">
        <v>41306</v>
      </c>
      <c r="B54" s="61">
        <v>11748042</v>
      </c>
      <c r="C54" s="66">
        <f t="shared" si="1"/>
        <v>128.81715398002794</v>
      </c>
      <c r="D54" s="61">
        <v>1927111.9999999998</v>
      </c>
      <c r="E54" s="66">
        <f t="shared" si="0"/>
        <v>100.87621632005894</v>
      </c>
      <c r="F54" s="61">
        <v>1042120</v>
      </c>
      <c r="G54" s="66">
        <f t="shared" si="2"/>
        <v>91.6225970520615</v>
      </c>
      <c r="H54" s="61">
        <v>2670744</v>
      </c>
      <c r="I54" s="71">
        <f t="shared" si="3"/>
        <v>122.07597501019303</v>
      </c>
      <c r="K54" s="14"/>
    </row>
    <row r="55" spans="1:11" ht="15">
      <c r="A55" s="95">
        <v>41334</v>
      </c>
      <c r="B55" s="61">
        <v>12030850</v>
      </c>
      <c r="C55" s="66">
        <f t="shared" si="1"/>
        <v>131.91814065361862</v>
      </c>
      <c r="D55" s="61">
        <v>1938193</v>
      </c>
      <c r="E55" s="66">
        <f t="shared" si="0"/>
        <v>101.45626011255393</v>
      </c>
      <c r="F55" s="61">
        <v>1034903</v>
      </c>
      <c r="G55" s="66">
        <f t="shared" si="2"/>
        <v>90.98808252117759</v>
      </c>
      <c r="H55" s="61">
        <v>2651342</v>
      </c>
      <c r="I55" s="71">
        <f t="shared" si="3"/>
        <v>121.18913671077243</v>
      </c>
      <c r="K55" s="14"/>
    </row>
    <row r="56" spans="1:11" ht="15">
      <c r="A56" s="95">
        <v>41365</v>
      </c>
      <c r="B56" s="61">
        <v>12262422</v>
      </c>
      <c r="C56" s="66">
        <f t="shared" si="1"/>
        <v>134.45732513912378</v>
      </c>
      <c r="D56" s="61">
        <v>1948982</v>
      </c>
      <c r="E56" s="66">
        <f t="shared" si="0"/>
        <v>102.02101893190492</v>
      </c>
      <c r="F56" s="61">
        <v>1027778</v>
      </c>
      <c r="G56" s="66">
        <f t="shared" si="2"/>
        <v>90.361656577912</v>
      </c>
      <c r="H56" s="61">
        <v>2649513</v>
      </c>
      <c r="I56" s="71">
        <f t="shared" si="3"/>
        <v>121.10553567739235</v>
      </c>
      <c r="J56" s="6"/>
      <c r="K56" s="14"/>
    </row>
    <row r="57" spans="1:11" ht="15">
      <c r="A57" s="95">
        <v>41395</v>
      </c>
      <c r="B57" s="61">
        <v>12354071</v>
      </c>
      <c r="C57" s="66">
        <f t="shared" si="1"/>
        <v>135.46225543688027</v>
      </c>
      <c r="D57" s="61">
        <v>1958586</v>
      </c>
      <c r="E57" s="66">
        <f t="shared" si="0"/>
        <v>102.5237479801065</v>
      </c>
      <c r="F57" s="61">
        <v>1022716</v>
      </c>
      <c r="G57" s="66">
        <f t="shared" si="2"/>
        <v>89.91660842004387</v>
      </c>
      <c r="H57" s="61">
        <v>2650756</v>
      </c>
      <c r="I57" s="71">
        <f t="shared" si="3"/>
        <v>121.16235146989722</v>
      </c>
      <c r="K57" s="14"/>
    </row>
    <row r="58" spans="1:11" ht="15">
      <c r="A58" s="95">
        <v>41426</v>
      </c>
      <c r="B58" s="61">
        <v>12561253</v>
      </c>
      <c r="C58" s="66">
        <f t="shared" si="1"/>
        <v>137.73400383511463</v>
      </c>
      <c r="D58" s="61">
        <v>1961927</v>
      </c>
      <c r="E58" s="66">
        <f t="shared" si="0"/>
        <v>102.69863529268892</v>
      </c>
      <c r="F58" s="61">
        <v>1012428</v>
      </c>
      <c r="G58" s="66">
        <f t="shared" si="2"/>
        <v>89.01209331768368</v>
      </c>
      <c r="H58" s="61">
        <v>2663305</v>
      </c>
      <c r="I58" s="71">
        <f t="shared" si="3"/>
        <v>121.73594871860504</v>
      </c>
      <c r="K58" s="14"/>
    </row>
    <row r="59" spans="1:11" ht="15">
      <c r="A59" s="95">
        <v>41456</v>
      </c>
      <c r="B59" s="61">
        <v>12615267</v>
      </c>
      <c r="C59" s="66">
        <f t="shared" si="1"/>
        <v>138.32626676327553</v>
      </c>
      <c r="D59" s="61">
        <v>1966920</v>
      </c>
      <c r="E59" s="66">
        <f t="shared" si="0"/>
        <v>102.95999786429142</v>
      </c>
      <c r="F59" s="61">
        <v>1003774</v>
      </c>
      <c r="G59" s="66">
        <f t="shared" si="2"/>
        <v>88.25123856497905</v>
      </c>
      <c r="H59" s="61">
        <v>2668898</v>
      </c>
      <c r="I59" s="71">
        <f t="shared" si="3"/>
        <v>121.99159693057595</v>
      </c>
      <c r="K59" s="14"/>
    </row>
    <row r="60" spans="1:11" ht="15">
      <c r="A60" s="95">
        <v>41487</v>
      </c>
      <c r="B60" s="61">
        <v>12542642</v>
      </c>
      <c r="C60" s="66">
        <f t="shared" si="1"/>
        <v>137.52993442059244</v>
      </c>
      <c r="D60" s="61">
        <v>1945347</v>
      </c>
      <c r="E60" s="66">
        <f t="shared" si="0"/>
        <v>101.83074195458164</v>
      </c>
      <c r="F60" s="61">
        <v>986334</v>
      </c>
      <c r="G60" s="66">
        <f t="shared" si="2"/>
        <v>86.71792369472615</v>
      </c>
      <c r="H60" s="61">
        <v>2663081</v>
      </c>
      <c r="I60" s="71">
        <f t="shared" si="3"/>
        <v>121.72570999171761</v>
      </c>
      <c r="K60" s="14"/>
    </row>
    <row r="61" spans="1:11" ht="15">
      <c r="A61" s="95">
        <v>41518</v>
      </c>
      <c r="B61" s="61">
        <v>12679379</v>
      </c>
      <c r="C61" s="66">
        <f t="shared" si="1"/>
        <v>139.0292541526607</v>
      </c>
      <c r="D61" s="61">
        <v>1913073</v>
      </c>
      <c r="E61" s="66">
        <f t="shared" si="0"/>
        <v>100.14133365578346</v>
      </c>
      <c r="F61" s="61">
        <v>970007</v>
      </c>
      <c r="G61" s="66">
        <f t="shared" si="2"/>
        <v>85.28246315076863</v>
      </c>
      <c r="H61" s="61">
        <v>2707070</v>
      </c>
      <c r="I61" s="71">
        <f t="shared" si="3"/>
        <v>123.73638569284185</v>
      </c>
      <c r="K61" s="14"/>
    </row>
    <row r="62" spans="1:9" ht="15">
      <c r="A62" s="95">
        <v>41548</v>
      </c>
      <c r="B62" s="61">
        <v>12412998</v>
      </c>
      <c r="C62" s="66">
        <f t="shared" si="1"/>
        <v>136.10838935711828</v>
      </c>
      <c r="D62" s="61">
        <v>1896377</v>
      </c>
      <c r="E62" s="66">
        <f t="shared" si="0"/>
        <v>99.26736820505734</v>
      </c>
      <c r="F62" s="61">
        <v>960369</v>
      </c>
      <c r="G62" s="66">
        <f t="shared" si="2"/>
        <v>84.43509567832038</v>
      </c>
      <c r="H62" s="61">
        <v>2756891</v>
      </c>
      <c r="I62" s="71">
        <f t="shared" si="3"/>
        <v>126.0136339618571</v>
      </c>
    </row>
    <row r="63" spans="1:9" ht="15">
      <c r="A63" s="95">
        <v>41579</v>
      </c>
      <c r="B63" s="61">
        <v>12557625</v>
      </c>
      <c r="C63" s="66">
        <f t="shared" si="1"/>
        <v>137.69422285419546</v>
      </c>
      <c r="D63" s="61">
        <v>1860055</v>
      </c>
      <c r="E63" s="66">
        <f t="shared" si="0"/>
        <v>97.36606411418084</v>
      </c>
      <c r="F63" s="61">
        <v>940806</v>
      </c>
      <c r="G63" s="66">
        <f t="shared" si="2"/>
        <v>82.715127856832</v>
      </c>
      <c r="H63" s="61">
        <v>2766055</v>
      </c>
      <c r="I63" s="71">
        <f t="shared" si="3"/>
        <v>126.43250759219882</v>
      </c>
    </row>
    <row r="64" spans="1:9" ht="15">
      <c r="A64" s="95">
        <v>41609</v>
      </c>
      <c r="B64" s="61">
        <v>12484113</v>
      </c>
      <c r="C64" s="66">
        <f t="shared" si="1"/>
        <v>136.88816456606713</v>
      </c>
      <c r="D64" s="61">
        <v>1832463</v>
      </c>
      <c r="E64" s="66">
        <f t="shared" si="0"/>
        <v>95.92173884367085</v>
      </c>
      <c r="F64" s="61">
        <v>928454</v>
      </c>
      <c r="G64" s="66">
        <f t="shared" si="2"/>
        <v>81.6291470496437</v>
      </c>
      <c r="H64" s="61">
        <v>2823400</v>
      </c>
      <c r="I64" s="71">
        <f t="shared" si="3"/>
        <v>129.053667383987</v>
      </c>
    </row>
    <row r="65" spans="1:9" ht="15">
      <c r="A65" s="95">
        <v>41640</v>
      </c>
      <c r="B65" s="61">
        <v>12447958</v>
      </c>
      <c r="C65" s="66">
        <f t="shared" si="1"/>
        <v>136.49172538052898</v>
      </c>
      <c r="D65" s="61">
        <v>1849023</v>
      </c>
      <c r="E65" s="66">
        <f t="shared" si="0"/>
        <v>96.78858526580935</v>
      </c>
      <c r="F65" s="61">
        <v>908141</v>
      </c>
      <c r="G65" s="66">
        <f t="shared" si="2"/>
        <v>79.84323965518</v>
      </c>
      <c r="H65" s="62">
        <v>2838873</v>
      </c>
      <c r="I65" s="71">
        <f t="shared" si="3"/>
        <v>129.76091658545772</v>
      </c>
    </row>
    <row r="66" spans="1:9" ht="15">
      <c r="A66" s="95">
        <v>41671</v>
      </c>
      <c r="B66" s="61">
        <v>12486017</v>
      </c>
      <c r="C66" s="66">
        <f t="shared" si="1"/>
        <v>136.90904190555725</v>
      </c>
      <c r="D66" s="61">
        <v>1925354</v>
      </c>
      <c r="E66" s="66">
        <f aca="true" t="shared" si="4" ref="E66:E76">(D66/$D$2)*100</f>
        <v>100.7841924064044</v>
      </c>
      <c r="F66" s="61">
        <v>929946</v>
      </c>
      <c r="G66" s="66">
        <f t="shared" si="2"/>
        <v>81.76032284014929</v>
      </c>
      <c r="H66" s="62">
        <v>2836699</v>
      </c>
      <c r="I66" s="71">
        <f t="shared" si="3"/>
        <v>129.6615460843269</v>
      </c>
    </row>
    <row r="67" spans="1:9" ht="15">
      <c r="A67" s="95">
        <v>41699</v>
      </c>
      <c r="B67" s="61">
        <v>12700185</v>
      </c>
      <c r="C67" s="66">
        <f aca="true" t="shared" si="5" ref="C67:C76">(B67/$B$2)*100</f>
        <v>139.25739171853837</v>
      </c>
      <c r="D67" s="61">
        <v>1928800</v>
      </c>
      <c r="E67" s="66">
        <f t="shared" si="4"/>
        <v>100.96457602782283</v>
      </c>
      <c r="F67" s="61">
        <v>942484</v>
      </c>
      <c r="G67" s="66">
        <f aca="true" t="shared" si="6" ref="G67:G78">(F67/$F$2)*100</f>
        <v>82.86265666143547</v>
      </c>
      <c r="H67" s="62">
        <v>2849623</v>
      </c>
      <c r="I67" s="71">
        <f aca="true" t="shared" si="7" ref="I67:I78">(H67/$H$2)*100</f>
        <v>130.25228405885073</v>
      </c>
    </row>
    <row r="68" spans="1:9" ht="15">
      <c r="A68" s="95">
        <v>41730</v>
      </c>
      <c r="B68" s="61">
        <v>12868737</v>
      </c>
      <c r="C68" s="66">
        <f t="shared" si="5"/>
        <v>141.10556258289532</v>
      </c>
      <c r="D68" s="61">
        <v>1902614</v>
      </c>
      <c r="E68" s="66">
        <f t="shared" si="4"/>
        <v>99.5938489499171</v>
      </c>
      <c r="F68" s="61">
        <v>913407</v>
      </c>
      <c r="G68" s="66">
        <f t="shared" si="6"/>
        <v>80.3062233768974</v>
      </c>
      <c r="H68" s="62">
        <v>2844868</v>
      </c>
      <c r="I68" s="71">
        <f t="shared" si="7"/>
        <v>130.03493965550342</v>
      </c>
    </row>
    <row r="69" spans="1:9" ht="15">
      <c r="A69" s="95">
        <v>41760</v>
      </c>
      <c r="B69" s="61">
        <v>13068558</v>
      </c>
      <c r="C69" s="66">
        <f t="shared" si="5"/>
        <v>143.29659769542243</v>
      </c>
      <c r="D69" s="61">
        <v>1904808</v>
      </c>
      <c r="E69" s="66">
        <f t="shared" si="4"/>
        <v>99.70869563169077</v>
      </c>
      <c r="F69" s="61">
        <v>911396</v>
      </c>
      <c r="G69" s="66">
        <f t="shared" si="6"/>
        <v>80.12941740189291</v>
      </c>
      <c r="H69" s="62">
        <v>2849314</v>
      </c>
      <c r="I69" s="71">
        <f t="shared" si="7"/>
        <v>130.23816010077834</v>
      </c>
    </row>
    <row r="70" spans="1:9" ht="15">
      <c r="A70" s="95">
        <v>41791</v>
      </c>
      <c r="B70" s="61">
        <v>13351474</v>
      </c>
      <c r="C70" s="66">
        <f t="shared" si="5"/>
        <v>146.39876858784976</v>
      </c>
      <c r="D70" s="61">
        <v>1906518</v>
      </c>
      <c r="E70" s="66">
        <f t="shared" si="4"/>
        <v>99.79820694702029</v>
      </c>
      <c r="F70" s="61">
        <v>911356</v>
      </c>
      <c r="G70" s="66">
        <f t="shared" si="6"/>
        <v>80.12590062466755</v>
      </c>
      <c r="H70" s="62">
        <v>2852087</v>
      </c>
      <c r="I70" s="71">
        <f t="shared" si="7"/>
        <v>130.36491005461264</v>
      </c>
    </row>
    <row r="71" spans="1:9" ht="15">
      <c r="A71" s="95">
        <v>41821</v>
      </c>
      <c r="B71" s="61">
        <v>13109755</v>
      </c>
      <c r="C71" s="66">
        <f t="shared" si="5"/>
        <v>143.74832235664812</v>
      </c>
      <c r="D71" s="61">
        <v>1948562</v>
      </c>
      <c r="E71" s="66">
        <f t="shared" si="4"/>
        <v>101.99903369656083</v>
      </c>
      <c r="F71" s="61">
        <v>927355</v>
      </c>
      <c r="G71" s="66">
        <f t="shared" si="6"/>
        <v>81.5325235953772</v>
      </c>
      <c r="H71" s="62">
        <v>2864800</v>
      </c>
      <c r="I71" s="71">
        <f t="shared" si="7"/>
        <v>130.94600351407732</v>
      </c>
    </row>
    <row r="72" spans="1:9" ht="15">
      <c r="A72" s="95">
        <v>41852</v>
      </c>
      <c r="B72" s="61">
        <v>13212186</v>
      </c>
      <c r="C72" s="66">
        <f t="shared" si="5"/>
        <v>144.87147716826084</v>
      </c>
      <c r="D72" s="61">
        <v>1983848</v>
      </c>
      <c r="E72" s="66">
        <f t="shared" si="4"/>
        <v>103.84610754025523</v>
      </c>
      <c r="F72" s="61">
        <v>925809</v>
      </c>
      <c r="G72" s="66">
        <f t="shared" si="6"/>
        <v>81.39660015561739</v>
      </c>
      <c r="H72" s="62">
        <v>2859563</v>
      </c>
      <c r="I72" s="71">
        <f t="shared" si="7"/>
        <v>130.70662756448112</v>
      </c>
    </row>
    <row r="73" spans="1:9" ht="15">
      <c r="A73" s="95">
        <v>41883</v>
      </c>
      <c r="B73" s="61">
        <v>13321597</v>
      </c>
      <c r="C73" s="66">
        <f t="shared" si="5"/>
        <v>146.07116760468494</v>
      </c>
      <c r="D73" s="61">
        <v>1984653</v>
      </c>
      <c r="E73" s="66">
        <f t="shared" si="4"/>
        <v>103.88824590799808</v>
      </c>
      <c r="F73" s="61">
        <v>922896</v>
      </c>
      <c r="G73" s="66">
        <f t="shared" si="6"/>
        <v>81.14049085418122</v>
      </c>
      <c r="H73" s="62">
        <v>2879940</v>
      </c>
      <c r="I73" s="71">
        <f t="shared" si="7"/>
        <v>131.63803175102342</v>
      </c>
    </row>
    <row r="74" spans="1:9" ht="15">
      <c r="A74" s="95">
        <v>41913</v>
      </c>
      <c r="B74" s="62">
        <v>13211467</v>
      </c>
      <c r="C74" s="66">
        <f t="shared" si="5"/>
        <v>144.8635933410059</v>
      </c>
      <c r="D74" s="61">
        <v>2001958</v>
      </c>
      <c r="E74" s="66">
        <f t="shared" si="4"/>
        <v>104.79408994997313</v>
      </c>
      <c r="F74" s="61">
        <v>922888</v>
      </c>
      <c r="G74" s="66">
        <f t="shared" si="6"/>
        <v>81.13978749873615</v>
      </c>
      <c r="H74" s="62">
        <v>2908367</v>
      </c>
      <c r="I74" s="71">
        <f t="shared" si="7"/>
        <v>132.93739018508327</v>
      </c>
    </row>
    <row r="75" spans="1:9" s="32" customFormat="1" ht="15">
      <c r="A75" s="96">
        <v>41944</v>
      </c>
      <c r="B75" s="63">
        <v>13237370</v>
      </c>
      <c r="C75" s="67">
        <f t="shared" si="5"/>
        <v>145.14761945697865</v>
      </c>
      <c r="D75" s="63">
        <v>1990727</v>
      </c>
      <c r="E75" s="67">
        <f t="shared" si="4"/>
        <v>104.2061942877124</v>
      </c>
      <c r="F75" s="63">
        <v>878159</v>
      </c>
      <c r="G75" s="67">
        <f t="shared" si="6"/>
        <v>77.20723928591838</v>
      </c>
      <c r="H75" s="63">
        <v>2929226</v>
      </c>
      <c r="I75" s="71">
        <f t="shared" si="7"/>
        <v>133.89082591787445</v>
      </c>
    </row>
    <row r="76" spans="1:9" ht="15">
      <c r="A76" s="97">
        <v>41974</v>
      </c>
      <c r="B76" s="44">
        <v>13240122</v>
      </c>
      <c r="C76" s="67">
        <f t="shared" si="5"/>
        <v>145.17779510733408</v>
      </c>
      <c r="D76" s="69">
        <v>1963165</v>
      </c>
      <c r="E76" s="67">
        <f t="shared" si="4"/>
        <v>102.76343939115556</v>
      </c>
      <c r="F76" s="63">
        <v>864468</v>
      </c>
      <c r="G76" s="67">
        <f t="shared" si="6"/>
        <v>76.00353436111148</v>
      </c>
      <c r="H76" s="64">
        <v>2910148</v>
      </c>
      <c r="I76" s="71">
        <f t="shared" si="7"/>
        <v>133.01879720555888</v>
      </c>
    </row>
    <row r="77" spans="1:9" ht="15">
      <c r="A77" s="97">
        <v>42005</v>
      </c>
      <c r="B77" s="64">
        <v>13058277</v>
      </c>
      <c r="C77" s="67">
        <f>(B77/$B$2)*100</f>
        <v>143.18386664116943</v>
      </c>
      <c r="D77" s="70">
        <v>1971494</v>
      </c>
      <c r="E77" s="67">
        <f>(D77/$D$2)*100</f>
        <v>103.19942754634828</v>
      </c>
      <c r="F77" s="64">
        <v>850325</v>
      </c>
      <c r="G77" s="67">
        <f t="shared" si="6"/>
        <v>74.7600898536581</v>
      </c>
      <c r="H77" s="64">
        <v>2926680</v>
      </c>
      <c r="I77" s="71">
        <f t="shared" si="7"/>
        <v>133.7744518167341</v>
      </c>
    </row>
    <row r="78" spans="1:9" ht="15.75" thickBot="1">
      <c r="A78" s="98">
        <v>42036</v>
      </c>
      <c r="B78" s="65">
        <v>13019198</v>
      </c>
      <c r="C78" s="68">
        <f>(B78/$B$2)*100</f>
        <v>142.75536582712863</v>
      </c>
      <c r="D78" s="46">
        <v>2027866</v>
      </c>
      <c r="E78" s="68">
        <f>(D78/$D$2)*100</f>
        <v>106.150264895913</v>
      </c>
      <c r="F78" s="65">
        <v>886675</v>
      </c>
      <c r="G78" s="68">
        <f t="shared" si="6"/>
        <v>77.95596115719555</v>
      </c>
      <c r="H78" s="65">
        <v>2929385</v>
      </c>
      <c r="I78" s="72">
        <f t="shared" si="7"/>
        <v>133.89809358562044</v>
      </c>
    </row>
    <row r="82" ht="15">
      <c r="E82" s="5"/>
    </row>
    <row r="86" ht="15">
      <c r="E86" s="5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W98"/>
  <sheetViews>
    <sheetView workbookViewId="0" topLeftCell="A1">
      <pane ySplit="1" topLeftCell="A74" activePane="bottomLeft" state="frozen"/>
      <selection pane="topLeft" activeCell="X1" sqref="X1"/>
      <selection pane="bottomLeft" activeCell="L2" sqref="L2"/>
    </sheetView>
  </sheetViews>
  <sheetFormatPr defaultColWidth="9.140625" defaultRowHeight="15"/>
  <cols>
    <col min="1" max="1" width="17.28125" style="4" bestFit="1" customWidth="1"/>
    <col min="2" max="2" width="34.421875" style="4" bestFit="1" customWidth="1"/>
    <col min="3" max="3" width="13.421875" style="4" bestFit="1" customWidth="1"/>
    <col min="4" max="5" width="13.421875" style="4" customWidth="1"/>
    <col min="6" max="6" width="21.8515625" style="4" customWidth="1"/>
    <col min="7" max="7" width="30.00390625" style="4" customWidth="1"/>
    <col min="8" max="8" width="26.7109375" style="4" customWidth="1"/>
    <col min="9" max="9" width="22.00390625" style="4" customWidth="1"/>
    <col min="10" max="10" width="27.140625" style="4" customWidth="1"/>
    <col min="11" max="11" width="9.140625" style="4" customWidth="1"/>
    <col min="12" max="12" width="40.8515625" style="6" bestFit="1" customWidth="1"/>
    <col min="13" max="20" width="9.140625" style="6" customWidth="1"/>
    <col min="21" max="21" width="34.57421875" style="6" bestFit="1" customWidth="1"/>
    <col min="22" max="23" width="9.140625" style="6" customWidth="1"/>
    <col min="24" max="16384" width="9.140625" style="4" customWidth="1"/>
  </cols>
  <sheetData>
    <row r="1" spans="1:10" ht="63" customHeight="1" thickBot="1">
      <c r="A1" s="81" t="s">
        <v>1</v>
      </c>
      <c r="B1" s="82" t="s">
        <v>91</v>
      </c>
      <c r="C1" s="83">
        <v>41671</v>
      </c>
      <c r="D1" s="83">
        <v>42005</v>
      </c>
      <c r="E1" s="83">
        <v>42036</v>
      </c>
      <c r="F1" s="84" t="s">
        <v>278</v>
      </c>
      <c r="G1" s="84" t="s">
        <v>279</v>
      </c>
      <c r="H1" s="84" t="s">
        <v>282</v>
      </c>
      <c r="I1" s="84" t="s">
        <v>280</v>
      </c>
      <c r="J1" s="84" t="s">
        <v>281</v>
      </c>
    </row>
    <row r="2" spans="1:22" ht="15">
      <c r="A2" s="85">
        <v>1</v>
      </c>
      <c r="B2" s="86" t="s">
        <v>2</v>
      </c>
      <c r="C2" s="64">
        <v>95145</v>
      </c>
      <c r="D2" s="64">
        <v>103299</v>
      </c>
      <c r="E2" s="43">
        <v>102410</v>
      </c>
      <c r="F2" s="79">
        <f aca="true" t="shared" si="0" ref="F2:F33">E2/$E$90</f>
        <v>0.007866075928793771</v>
      </c>
      <c r="G2" s="79">
        <f>(E2-C2)/C2</f>
        <v>0.07635713910347365</v>
      </c>
      <c r="H2" s="43">
        <f>E2-C2</f>
        <v>7265</v>
      </c>
      <c r="I2" s="80">
        <f>H2/$H$90</f>
        <v>0.013625766859659291</v>
      </c>
      <c r="J2" s="64">
        <f>E2-D2</f>
        <v>-889</v>
      </c>
      <c r="L2" s="36"/>
      <c r="M2" s="37"/>
      <c r="N2" s="37"/>
      <c r="U2" s="36"/>
      <c r="V2" s="37"/>
    </row>
    <row r="3" spans="1:22" ht="15">
      <c r="A3" s="85">
        <v>2</v>
      </c>
      <c r="B3" s="86" t="s">
        <v>3</v>
      </c>
      <c r="C3" s="64">
        <v>30521</v>
      </c>
      <c r="D3" s="64">
        <v>32690</v>
      </c>
      <c r="E3" s="43">
        <v>32583</v>
      </c>
      <c r="F3" s="79">
        <f t="shared" si="0"/>
        <v>0.002502688721686236</v>
      </c>
      <c r="G3" s="79">
        <f aca="true" t="shared" si="1" ref="G3:G66">(E3-C3)/C3</f>
        <v>0.0675600406277645</v>
      </c>
      <c r="H3" s="43">
        <f aca="true" t="shared" si="2" ref="H3:H66">E3-C3</f>
        <v>2062</v>
      </c>
      <c r="I3" s="80">
        <f aca="true" t="shared" si="3" ref="I3:I66">H3/$H$90</f>
        <v>0.003867354613161384</v>
      </c>
      <c r="J3" s="64">
        <f aca="true" t="shared" si="4" ref="J3:J66">E3-D3</f>
        <v>-107</v>
      </c>
      <c r="L3" s="36"/>
      <c r="M3" s="37"/>
      <c r="N3" s="37"/>
      <c r="U3" s="36"/>
      <c r="V3" s="37"/>
    </row>
    <row r="4" spans="1:22" ht="15">
      <c r="A4" s="85">
        <v>3</v>
      </c>
      <c r="B4" s="86" t="s">
        <v>4</v>
      </c>
      <c r="C4" s="64">
        <v>7743</v>
      </c>
      <c r="D4" s="64">
        <v>7518</v>
      </c>
      <c r="E4" s="43">
        <v>7496</v>
      </c>
      <c r="F4" s="79">
        <f t="shared" si="0"/>
        <v>0.0005757651124132224</v>
      </c>
      <c r="G4" s="79">
        <f t="shared" si="1"/>
        <v>-0.03189978044685522</v>
      </c>
      <c r="H4" s="43">
        <f t="shared" si="2"/>
        <v>-247</v>
      </c>
      <c r="I4" s="80">
        <f t="shared" si="3"/>
        <v>-0.00046325731787141703</v>
      </c>
      <c r="J4" s="64">
        <f t="shared" si="4"/>
        <v>-22</v>
      </c>
      <c r="L4" s="36"/>
      <c r="M4" s="37"/>
      <c r="N4" s="37"/>
      <c r="U4" s="36"/>
      <c r="V4" s="37"/>
    </row>
    <row r="5" spans="1:22" ht="15">
      <c r="A5" s="85">
        <v>5</v>
      </c>
      <c r="B5" s="86" t="s">
        <v>5</v>
      </c>
      <c r="C5" s="64">
        <v>49131</v>
      </c>
      <c r="D5" s="64">
        <v>40059</v>
      </c>
      <c r="E5" s="43">
        <v>39890</v>
      </c>
      <c r="F5" s="79">
        <f t="shared" si="0"/>
        <v>0.0030639368108542476</v>
      </c>
      <c r="G5" s="79">
        <f t="shared" si="1"/>
        <v>-0.18808898658687997</v>
      </c>
      <c r="H5" s="43">
        <f t="shared" si="2"/>
        <v>-9241</v>
      </c>
      <c r="I5" s="80">
        <f t="shared" si="3"/>
        <v>-0.017331825402630625</v>
      </c>
      <c r="J5" s="64">
        <f t="shared" si="4"/>
        <v>-169</v>
      </c>
      <c r="L5" s="36"/>
      <c r="M5" s="37"/>
      <c r="N5" s="37"/>
      <c r="U5" s="36"/>
      <c r="V5" s="37"/>
    </row>
    <row r="6" spans="1:22" ht="15">
      <c r="A6" s="85">
        <v>6</v>
      </c>
      <c r="B6" s="86" t="s">
        <v>6</v>
      </c>
      <c r="C6" s="64">
        <v>4046</v>
      </c>
      <c r="D6" s="64">
        <v>3257</v>
      </c>
      <c r="E6" s="43">
        <v>3237</v>
      </c>
      <c r="F6" s="79">
        <f t="shared" si="0"/>
        <v>0.0002486328266917824</v>
      </c>
      <c r="G6" s="79">
        <f t="shared" si="1"/>
        <v>-0.1999505684626792</v>
      </c>
      <c r="H6" s="43">
        <f t="shared" si="2"/>
        <v>-809</v>
      </c>
      <c r="I6" s="80">
        <f t="shared" si="3"/>
        <v>-0.001517308381206382</v>
      </c>
      <c r="J6" s="64">
        <f t="shared" si="4"/>
        <v>-20</v>
      </c>
      <c r="L6" s="36"/>
      <c r="M6" s="37"/>
      <c r="N6" s="37"/>
      <c r="U6" s="36"/>
      <c r="V6" s="37"/>
    </row>
    <row r="7" spans="1:22" ht="15">
      <c r="A7" s="85">
        <v>7</v>
      </c>
      <c r="B7" s="86" t="s">
        <v>7</v>
      </c>
      <c r="C7" s="64">
        <v>23125</v>
      </c>
      <c r="D7" s="64">
        <v>22363</v>
      </c>
      <c r="E7" s="43">
        <v>22283</v>
      </c>
      <c r="F7" s="79">
        <f t="shared" si="0"/>
        <v>0.0017115493596456556</v>
      </c>
      <c r="G7" s="79">
        <f t="shared" si="1"/>
        <v>-0.03641081081081081</v>
      </c>
      <c r="H7" s="43">
        <f t="shared" si="2"/>
        <v>-842</v>
      </c>
      <c r="I7" s="80">
        <f t="shared" si="3"/>
        <v>-0.0015792010593025632</v>
      </c>
      <c r="J7" s="64">
        <f t="shared" si="4"/>
        <v>-80</v>
      </c>
      <c r="L7" s="36"/>
      <c r="M7" s="37"/>
      <c r="N7" s="37"/>
      <c r="U7" s="36"/>
      <c r="V7" s="37"/>
    </row>
    <row r="8" spans="1:22" ht="15">
      <c r="A8" s="85">
        <v>8</v>
      </c>
      <c r="B8" s="86" t="s">
        <v>8</v>
      </c>
      <c r="C8" s="64">
        <v>57827</v>
      </c>
      <c r="D8" s="64">
        <v>53057</v>
      </c>
      <c r="E8" s="43">
        <v>51631</v>
      </c>
      <c r="F8" s="79">
        <f t="shared" si="0"/>
        <v>0.003965758873933709</v>
      </c>
      <c r="G8" s="79">
        <f t="shared" si="1"/>
        <v>-0.10714718038286614</v>
      </c>
      <c r="H8" s="43">
        <f t="shared" si="2"/>
        <v>-6196</v>
      </c>
      <c r="I8" s="80">
        <f t="shared" si="3"/>
        <v>-0.011620819196482996</v>
      </c>
      <c r="J8" s="64">
        <f t="shared" si="4"/>
        <v>-1426</v>
      </c>
      <c r="L8" s="36"/>
      <c r="M8" s="37"/>
      <c r="N8" s="37"/>
      <c r="U8" s="36"/>
      <c r="V8" s="37"/>
    </row>
    <row r="9" spans="1:22" ht="15">
      <c r="A9" s="85">
        <v>9</v>
      </c>
      <c r="B9" s="86" t="s">
        <v>9</v>
      </c>
      <c r="C9" s="64">
        <v>6139</v>
      </c>
      <c r="D9" s="64">
        <v>7078</v>
      </c>
      <c r="E9" s="43">
        <v>6436</v>
      </c>
      <c r="F9" s="79">
        <f t="shared" si="0"/>
        <v>0.0004943468868051626</v>
      </c>
      <c r="G9" s="79">
        <f t="shared" si="1"/>
        <v>0.048379214855839715</v>
      </c>
      <c r="H9" s="43">
        <f t="shared" si="2"/>
        <v>297</v>
      </c>
      <c r="I9" s="80">
        <f t="shared" si="3"/>
        <v>0.000557034102865631</v>
      </c>
      <c r="J9" s="64">
        <f t="shared" si="4"/>
        <v>-642</v>
      </c>
      <c r="L9" s="36"/>
      <c r="M9" s="37"/>
      <c r="N9" s="37"/>
      <c r="U9" s="36"/>
      <c r="V9" s="37"/>
    </row>
    <row r="10" spans="1:23" s="19" customFormat="1" ht="15">
      <c r="A10" s="85">
        <v>10</v>
      </c>
      <c r="B10" s="86" t="s">
        <v>10</v>
      </c>
      <c r="C10" s="43">
        <v>413428</v>
      </c>
      <c r="D10" s="43">
        <v>427341</v>
      </c>
      <c r="E10" s="43">
        <v>423702</v>
      </c>
      <c r="F10" s="79">
        <f t="shared" si="0"/>
        <v>0.03254440096847747</v>
      </c>
      <c r="G10" s="79">
        <f t="shared" si="1"/>
        <v>0.024850759987228733</v>
      </c>
      <c r="H10" s="43">
        <f t="shared" si="2"/>
        <v>10274</v>
      </c>
      <c r="I10" s="80">
        <f t="shared" si="3"/>
        <v>0.019269253780611086</v>
      </c>
      <c r="J10" s="64">
        <f t="shared" si="4"/>
        <v>-3639</v>
      </c>
      <c r="L10" s="36"/>
      <c r="M10" s="37"/>
      <c r="N10" s="37"/>
      <c r="O10" s="30"/>
      <c r="P10" s="30"/>
      <c r="Q10" s="30"/>
      <c r="R10" s="30"/>
      <c r="S10" s="30"/>
      <c r="T10" s="30"/>
      <c r="U10" s="36"/>
      <c r="V10" s="37"/>
      <c r="W10" s="30"/>
    </row>
    <row r="11" spans="1:22" ht="15">
      <c r="A11" s="87">
        <v>11</v>
      </c>
      <c r="B11" s="86" t="s">
        <v>11</v>
      </c>
      <c r="C11" s="43">
        <v>14158</v>
      </c>
      <c r="D11" s="43">
        <v>14470</v>
      </c>
      <c r="E11" s="43">
        <v>14438</v>
      </c>
      <c r="F11" s="79">
        <f t="shared" si="0"/>
        <v>0.0011089776804992135</v>
      </c>
      <c r="G11" s="79">
        <f t="shared" si="1"/>
        <v>0.0197768046334228</v>
      </c>
      <c r="H11" s="43">
        <f t="shared" si="2"/>
        <v>280</v>
      </c>
      <c r="I11" s="80">
        <f t="shared" si="3"/>
        <v>0.0005251499959675983</v>
      </c>
      <c r="J11" s="64">
        <f t="shared" si="4"/>
        <v>-32</v>
      </c>
      <c r="L11" s="36"/>
      <c r="M11" s="37"/>
      <c r="N11" s="37"/>
      <c r="U11" s="36"/>
      <c r="V11" s="37"/>
    </row>
    <row r="12" spans="1:10" ht="16.5" customHeight="1">
      <c r="A12" s="87">
        <v>12</v>
      </c>
      <c r="B12" s="86" t="s">
        <v>12</v>
      </c>
      <c r="C12" s="43">
        <v>3015</v>
      </c>
      <c r="D12" s="43">
        <v>3735</v>
      </c>
      <c r="E12" s="43">
        <v>3827</v>
      </c>
      <c r="F12" s="79">
        <f t="shared" si="0"/>
        <v>0.00029395051830381563</v>
      </c>
      <c r="G12" s="79">
        <f t="shared" si="1"/>
        <v>0.2693200663349917</v>
      </c>
      <c r="H12" s="43">
        <f t="shared" si="2"/>
        <v>812</v>
      </c>
      <c r="I12" s="80">
        <f t="shared" si="3"/>
        <v>0.001522934988306035</v>
      </c>
      <c r="J12" s="64">
        <f t="shared" si="4"/>
        <v>92</v>
      </c>
    </row>
    <row r="13" spans="1:22" ht="15">
      <c r="A13" s="87">
        <v>13</v>
      </c>
      <c r="B13" s="86" t="s">
        <v>13</v>
      </c>
      <c r="C13" s="43">
        <v>441025</v>
      </c>
      <c r="D13" s="43">
        <v>437541</v>
      </c>
      <c r="E13" s="43">
        <v>433087</v>
      </c>
      <c r="F13" s="79">
        <f t="shared" si="0"/>
        <v>0.033265259503696</v>
      </c>
      <c r="G13" s="79">
        <f t="shared" si="1"/>
        <v>-0.017998979649679725</v>
      </c>
      <c r="H13" s="43">
        <f t="shared" si="2"/>
        <v>-7938</v>
      </c>
      <c r="I13" s="80">
        <f t="shared" si="3"/>
        <v>-0.01488800238568141</v>
      </c>
      <c r="J13" s="64">
        <f t="shared" si="4"/>
        <v>-4454</v>
      </c>
      <c r="L13" s="1"/>
      <c r="M13" s="7"/>
      <c r="U13" s="1"/>
      <c r="V13" s="7"/>
    </row>
    <row r="14" spans="1:23" s="19" customFormat="1" ht="15">
      <c r="A14" s="87">
        <v>14</v>
      </c>
      <c r="B14" s="86" t="s">
        <v>14</v>
      </c>
      <c r="C14" s="43">
        <v>487853</v>
      </c>
      <c r="D14" s="43">
        <v>492246</v>
      </c>
      <c r="E14" s="43">
        <v>490808</v>
      </c>
      <c r="F14" s="79">
        <f t="shared" si="0"/>
        <v>0.037698789126642054</v>
      </c>
      <c r="G14" s="79">
        <f t="shared" si="1"/>
        <v>0.006057152461909633</v>
      </c>
      <c r="H14" s="43">
        <f t="shared" si="2"/>
        <v>2955</v>
      </c>
      <c r="I14" s="80">
        <f t="shared" si="3"/>
        <v>0.005542207993158046</v>
      </c>
      <c r="J14" s="64">
        <f t="shared" si="4"/>
        <v>-1438</v>
      </c>
      <c r="K14" s="27"/>
      <c r="L14" s="1"/>
      <c r="M14" s="7"/>
      <c r="N14" s="30"/>
      <c r="O14" s="30"/>
      <c r="P14" s="30"/>
      <c r="Q14" s="30"/>
      <c r="R14" s="30"/>
      <c r="S14" s="30"/>
      <c r="T14" s="30"/>
      <c r="U14" s="1"/>
      <c r="V14" s="7"/>
      <c r="W14" s="30"/>
    </row>
    <row r="15" spans="1:22" ht="15">
      <c r="A15" s="87">
        <v>15</v>
      </c>
      <c r="B15" s="86" t="s">
        <v>15</v>
      </c>
      <c r="C15" s="43">
        <v>66931</v>
      </c>
      <c r="D15" s="43">
        <v>63503</v>
      </c>
      <c r="E15" s="43">
        <v>63278</v>
      </c>
      <c r="F15" s="79">
        <f t="shared" si="0"/>
        <v>0.0048603608302139655</v>
      </c>
      <c r="G15" s="79">
        <f t="shared" si="1"/>
        <v>-0.05457859586738582</v>
      </c>
      <c r="H15" s="43">
        <f t="shared" si="2"/>
        <v>-3653</v>
      </c>
      <c r="I15" s="80">
        <f t="shared" si="3"/>
        <v>-0.006851331911677273</v>
      </c>
      <c r="J15" s="64">
        <f t="shared" si="4"/>
        <v>-225</v>
      </c>
      <c r="K15" s="27"/>
      <c r="L15" s="1"/>
      <c r="M15" s="37"/>
      <c r="U15" s="1"/>
      <c r="V15" s="7"/>
    </row>
    <row r="16" spans="1:22" ht="15">
      <c r="A16" s="87">
        <v>16</v>
      </c>
      <c r="B16" s="86" t="s">
        <v>16</v>
      </c>
      <c r="C16" s="43">
        <v>69799</v>
      </c>
      <c r="D16" s="43">
        <v>70249</v>
      </c>
      <c r="E16" s="43">
        <v>69535</v>
      </c>
      <c r="F16" s="79">
        <f t="shared" si="0"/>
        <v>0.005340958790241918</v>
      </c>
      <c r="G16" s="79">
        <f t="shared" si="1"/>
        <v>-0.0037822891445436183</v>
      </c>
      <c r="H16" s="43">
        <f t="shared" si="2"/>
        <v>-264</v>
      </c>
      <c r="I16" s="80">
        <f t="shared" si="3"/>
        <v>-0.0004951414247694498</v>
      </c>
      <c r="J16" s="64">
        <f t="shared" si="4"/>
        <v>-714</v>
      </c>
      <c r="K16" s="28"/>
      <c r="L16" s="1"/>
      <c r="M16" s="7"/>
      <c r="U16" s="1"/>
      <c r="V16" s="7"/>
    </row>
    <row r="17" spans="1:22" ht="15">
      <c r="A17" s="87">
        <v>17</v>
      </c>
      <c r="B17" s="86" t="s">
        <v>17</v>
      </c>
      <c r="C17" s="43">
        <v>47212</v>
      </c>
      <c r="D17" s="43">
        <v>51107</v>
      </c>
      <c r="E17" s="43">
        <v>51138</v>
      </c>
      <c r="F17" s="79">
        <f t="shared" si="0"/>
        <v>0.003927891718061282</v>
      </c>
      <c r="G17" s="79">
        <f t="shared" si="1"/>
        <v>0.08315682453613488</v>
      </c>
      <c r="H17" s="43">
        <f t="shared" si="2"/>
        <v>3926</v>
      </c>
      <c r="I17" s="80">
        <f t="shared" si="3"/>
        <v>0.0073633531577456815</v>
      </c>
      <c r="J17" s="64">
        <f t="shared" si="4"/>
        <v>31</v>
      </c>
      <c r="K17" s="28"/>
      <c r="L17" s="1"/>
      <c r="M17" s="7"/>
      <c r="U17" s="1"/>
      <c r="V17" s="7"/>
    </row>
    <row r="18" spans="1:22" ht="15">
      <c r="A18" s="87">
        <v>18</v>
      </c>
      <c r="B18" s="86" t="s">
        <v>18</v>
      </c>
      <c r="C18" s="43">
        <v>67769</v>
      </c>
      <c r="D18" s="43">
        <v>63607</v>
      </c>
      <c r="E18" s="43">
        <v>63184</v>
      </c>
      <c r="F18" s="79">
        <f t="shared" si="0"/>
        <v>0.00485314072341476</v>
      </c>
      <c r="G18" s="79">
        <f t="shared" si="1"/>
        <v>-0.06765630302940873</v>
      </c>
      <c r="H18" s="43">
        <f t="shared" si="2"/>
        <v>-4585</v>
      </c>
      <c r="I18" s="80">
        <f t="shared" si="3"/>
        <v>-0.008599331183969421</v>
      </c>
      <c r="J18" s="64">
        <f t="shared" si="4"/>
        <v>-423</v>
      </c>
      <c r="K18" s="28"/>
      <c r="L18" s="1"/>
      <c r="M18" s="7"/>
      <c r="U18" s="1"/>
      <c r="V18" s="7"/>
    </row>
    <row r="19" spans="1:22" ht="15">
      <c r="A19" s="87">
        <v>19</v>
      </c>
      <c r="B19" s="86" t="s">
        <v>19</v>
      </c>
      <c r="C19" s="43">
        <v>8058</v>
      </c>
      <c r="D19" s="43">
        <v>7957</v>
      </c>
      <c r="E19" s="43">
        <v>7981</v>
      </c>
      <c r="F19" s="79">
        <f t="shared" si="0"/>
        <v>0.0006130177911112497</v>
      </c>
      <c r="G19" s="79">
        <f t="shared" si="1"/>
        <v>-0.00955572102258625</v>
      </c>
      <c r="H19" s="43">
        <f t="shared" si="2"/>
        <v>-77</v>
      </c>
      <c r="I19" s="80">
        <f t="shared" si="3"/>
        <v>-0.0001444162488910895</v>
      </c>
      <c r="J19" s="64">
        <f t="shared" si="4"/>
        <v>24</v>
      </c>
      <c r="K19" s="28"/>
      <c r="L19" s="1"/>
      <c r="M19" s="7"/>
      <c r="U19" s="1"/>
      <c r="V19" s="7"/>
    </row>
    <row r="20" spans="1:22" ht="15">
      <c r="A20" s="87">
        <v>20</v>
      </c>
      <c r="B20" s="86" t="s">
        <v>20</v>
      </c>
      <c r="C20" s="43">
        <v>70138</v>
      </c>
      <c r="D20" s="43">
        <v>72419</v>
      </c>
      <c r="E20" s="43">
        <v>72630</v>
      </c>
      <c r="F20" s="79">
        <f t="shared" si="0"/>
        <v>0.005578684647088093</v>
      </c>
      <c r="G20" s="79">
        <f t="shared" si="1"/>
        <v>0.0355299552311158</v>
      </c>
      <c r="H20" s="43">
        <f t="shared" si="2"/>
        <v>2492</v>
      </c>
      <c r="I20" s="80">
        <f t="shared" si="3"/>
        <v>0.004673834964111625</v>
      </c>
      <c r="J20" s="64">
        <f t="shared" si="4"/>
        <v>211</v>
      </c>
      <c r="K20" s="28"/>
      <c r="L20" s="1"/>
      <c r="M20" s="7"/>
      <c r="U20" s="1"/>
      <c r="V20" s="7"/>
    </row>
    <row r="21" spans="1:22" ht="15">
      <c r="A21" s="87">
        <v>21</v>
      </c>
      <c r="B21" s="86" t="s">
        <v>21</v>
      </c>
      <c r="C21" s="43">
        <v>17700</v>
      </c>
      <c r="D21" s="43">
        <v>18934</v>
      </c>
      <c r="E21" s="43">
        <v>18725</v>
      </c>
      <c r="F21" s="79">
        <f t="shared" si="0"/>
        <v>0.0014382606363310551</v>
      </c>
      <c r="G21" s="79">
        <f t="shared" si="1"/>
        <v>0.05790960451977401</v>
      </c>
      <c r="H21" s="43">
        <f t="shared" si="2"/>
        <v>1025</v>
      </c>
      <c r="I21" s="80">
        <f t="shared" si="3"/>
        <v>0.0019224240923813864</v>
      </c>
      <c r="J21" s="64">
        <f t="shared" si="4"/>
        <v>-209</v>
      </c>
      <c r="K21" s="28"/>
      <c r="L21" s="1"/>
      <c r="M21" s="37"/>
      <c r="U21" s="1"/>
      <c r="V21" s="7"/>
    </row>
    <row r="22" spans="1:22" ht="15">
      <c r="A22" s="87">
        <v>22</v>
      </c>
      <c r="B22" s="86" t="s">
        <v>22</v>
      </c>
      <c r="C22" s="43">
        <v>182325</v>
      </c>
      <c r="D22" s="43">
        <v>190795</v>
      </c>
      <c r="E22" s="43">
        <v>191221</v>
      </c>
      <c r="F22" s="79">
        <f t="shared" si="0"/>
        <v>0.014687617470753575</v>
      </c>
      <c r="G22" s="79">
        <f t="shared" si="1"/>
        <v>0.04879199232140408</v>
      </c>
      <c r="H22" s="43">
        <f t="shared" si="2"/>
        <v>8896</v>
      </c>
      <c r="I22" s="80">
        <f t="shared" si="3"/>
        <v>0.01668476558617055</v>
      </c>
      <c r="J22" s="64">
        <f t="shared" si="4"/>
        <v>426</v>
      </c>
      <c r="K22" s="28"/>
      <c r="L22" s="1"/>
      <c r="M22" s="7"/>
      <c r="U22" s="1"/>
      <c r="V22" s="7"/>
    </row>
    <row r="23" spans="1:22" ht="15">
      <c r="A23" s="87">
        <v>23</v>
      </c>
      <c r="B23" s="86" t="s">
        <v>23</v>
      </c>
      <c r="C23" s="43">
        <v>208290</v>
      </c>
      <c r="D23" s="43">
        <v>212475</v>
      </c>
      <c r="E23" s="43">
        <v>212481</v>
      </c>
      <c r="F23" s="79">
        <f t="shared" si="0"/>
        <v>0.016320590561722772</v>
      </c>
      <c r="G23" s="79">
        <f t="shared" si="1"/>
        <v>0.020120985164914302</v>
      </c>
      <c r="H23" s="43">
        <f t="shared" si="2"/>
        <v>4191</v>
      </c>
      <c r="I23" s="80">
        <f t="shared" si="3"/>
        <v>0.007860370118215014</v>
      </c>
      <c r="J23" s="64">
        <f t="shared" si="4"/>
        <v>6</v>
      </c>
      <c r="K23" s="28"/>
      <c r="L23" s="1"/>
      <c r="M23" s="7"/>
      <c r="U23" s="1"/>
      <c r="V23" s="7"/>
    </row>
    <row r="24" spans="1:13" ht="15">
      <c r="A24" s="87">
        <v>24</v>
      </c>
      <c r="B24" s="86" t="s">
        <v>24</v>
      </c>
      <c r="C24" s="43">
        <v>153096</v>
      </c>
      <c r="D24" s="43">
        <v>150249</v>
      </c>
      <c r="E24" s="43">
        <v>148831</v>
      </c>
      <c r="F24" s="79">
        <f t="shared" si="0"/>
        <v>0.011431656542899186</v>
      </c>
      <c r="G24" s="79">
        <f t="shared" si="1"/>
        <v>-0.02785833725244291</v>
      </c>
      <c r="H24" s="43">
        <f t="shared" si="2"/>
        <v>-4265</v>
      </c>
      <c r="I24" s="80">
        <f t="shared" si="3"/>
        <v>-0.007999159760006452</v>
      </c>
      <c r="J24" s="64">
        <f t="shared" si="4"/>
        <v>-1418</v>
      </c>
      <c r="L24" s="1"/>
      <c r="M24" s="7"/>
    </row>
    <row r="25" spans="1:13" ht="15">
      <c r="A25" s="87">
        <v>25</v>
      </c>
      <c r="B25" s="86" t="s">
        <v>25</v>
      </c>
      <c r="C25" s="43">
        <v>373804</v>
      </c>
      <c r="D25" s="43">
        <v>394582</v>
      </c>
      <c r="E25" s="43">
        <v>393963</v>
      </c>
      <c r="F25" s="79">
        <f t="shared" si="0"/>
        <v>0.0302601588822906</v>
      </c>
      <c r="G25" s="79">
        <f t="shared" si="1"/>
        <v>0.053929331949363835</v>
      </c>
      <c r="H25" s="43">
        <f t="shared" si="2"/>
        <v>20159</v>
      </c>
      <c r="I25" s="80">
        <f t="shared" si="3"/>
        <v>0.03780892417396719</v>
      </c>
      <c r="J25" s="64">
        <f t="shared" si="4"/>
        <v>-619</v>
      </c>
      <c r="M25" s="7"/>
    </row>
    <row r="26" spans="1:13" ht="15">
      <c r="A26" s="87">
        <v>26</v>
      </c>
      <c r="B26" s="86" t="s">
        <v>26</v>
      </c>
      <c r="C26" s="43">
        <v>32170</v>
      </c>
      <c r="D26" s="43">
        <v>34782</v>
      </c>
      <c r="E26" s="43">
        <v>34917</v>
      </c>
      <c r="F26" s="79">
        <f t="shared" si="0"/>
        <v>0.0026819624373175675</v>
      </c>
      <c r="G26" s="79">
        <f t="shared" si="1"/>
        <v>0.08539011501398819</v>
      </c>
      <c r="H26" s="43">
        <f t="shared" si="2"/>
        <v>2747</v>
      </c>
      <c r="I26" s="80">
        <f t="shared" si="3"/>
        <v>0.005152096567582116</v>
      </c>
      <c r="J26" s="64">
        <f t="shared" si="4"/>
        <v>135</v>
      </c>
      <c r="M26" s="7"/>
    </row>
    <row r="27" spans="1:13" ht="15">
      <c r="A27" s="87">
        <v>27</v>
      </c>
      <c r="B27" s="86" t="s">
        <v>27</v>
      </c>
      <c r="C27" s="43">
        <v>112795</v>
      </c>
      <c r="D27" s="43">
        <v>122146</v>
      </c>
      <c r="E27" s="43">
        <v>122237</v>
      </c>
      <c r="F27" s="79">
        <f t="shared" si="0"/>
        <v>0.009388980795898488</v>
      </c>
      <c r="G27" s="79">
        <f t="shared" si="1"/>
        <v>0.08370938428121814</v>
      </c>
      <c r="H27" s="43">
        <f t="shared" si="2"/>
        <v>9442</v>
      </c>
      <c r="I27" s="80">
        <f t="shared" si="3"/>
        <v>0.017708808078307367</v>
      </c>
      <c r="J27" s="64">
        <f t="shared" si="4"/>
        <v>91</v>
      </c>
      <c r="L27" s="1"/>
      <c r="M27" s="7"/>
    </row>
    <row r="28" spans="1:13" ht="15">
      <c r="A28" s="87">
        <v>28</v>
      </c>
      <c r="B28" s="86" t="s">
        <v>28</v>
      </c>
      <c r="C28" s="43">
        <v>169202</v>
      </c>
      <c r="D28" s="43">
        <v>135208</v>
      </c>
      <c r="E28" s="43">
        <v>137005</v>
      </c>
      <c r="F28" s="79">
        <f t="shared" si="0"/>
        <v>0.01052330565984172</v>
      </c>
      <c r="G28" s="79">
        <f t="shared" si="1"/>
        <v>-0.19028734884930437</v>
      </c>
      <c r="H28" s="43">
        <f t="shared" si="2"/>
        <v>-32197</v>
      </c>
      <c r="I28" s="80">
        <f t="shared" si="3"/>
        <v>-0.06038662292917415</v>
      </c>
      <c r="J28" s="64">
        <f t="shared" si="4"/>
        <v>1797</v>
      </c>
      <c r="L28" s="1"/>
      <c r="M28" s="7"/>
    </row>
    <row r="29" spans="1:13" ht="15">
      <c r="A29" s="87">
        <v>29</v>
      </c>
      <c r="B29" s="86" t="s">
        <v>29</v>
      </c>
      <c r="C29" s="43">
        <v>143775</v>
      </c>
      <c r="D29" s="43">
        <v>153841</v>
      </c>
      <c r="E29" s="43">
        <v>155119</v>
      </c>
      <c r="F29" s="79">
        <f t="shared" si="0"/>
        <v>0.011914635601977941</v>
      </c>
      <c r="G29" s="79">
        <f t="shared" si="1"/>
        <v>0.07890106068509824</v>
      </c>
      <c r="H29" s="43">
        <f t="shared" si="2"/>
        <v>11344</v>
      </c>
      <c r="I29" s="80">
        <f t="shared" si="3"/>
        <v>0.021276076979487267</v>
      </c>
      <c r="J29" s="64">
        <f t="shared" si="4"/>
        <v>1278</v>
      </c>
      <c r="M29" s="7"/>
    </row>
    <row r="30" spans="1:13" ht="15">
      <c r="A30" s="87">
        <v>30</v>
      </c>
      <c r="B30" s="86" t="s">
        <v>30</v>
      </c>
      <c r="C30" s="43">
        <v>43141</v>
      </c>
      <c r="D30" s="43">
        <v>45380</v>
      </c>
      <c r="E30" s="43">
        <v>45756</v>
      </c>
      <c r="F30" s="79">
        <f t="shared" si="0"/>
        <v>0.003514502198983378</v>
      </c>
      <c r="G30" s="79">
        <f t="shared" si="1"/>
        <v>0.060615192044690666</v>
      </c>
      <c r="H30" s="43">
        <f t="shared" si="2"/>
        <v>2615</v>
      </c>
      <c r="I30" s="80">
        <f t="shared" si="3"/>
        <v>0.004904525855197391</v>
      </c>
      <c r="J30" s="64">
        <f t="shared" si="4"/>
        <v>376</v>
      </c>
      <c r="L30" s="1"/>
      <c r="M30" s="7"/>
    </row>
    <row r="31" spans="1:13" ht="15">
      <c r="A31" s="87">
        <v>31</v>
      </c>
      <c r="B31" s="86" t="s">
        <v>31</v>
      </c>
      <c r="C31" s="43">
        <v>160580</v>
      </c>
      <c r="D31" s="43">
        <v>163940</v>
      </c>
      <c r="E31" s="43">
        <v>164122</v>
      </c>
      <c r="F31" s="79">
        <f t="shared" si="0"/>
        <v>0.012606152852118848</v>
      </c>
      <c r="G31" s="79">
        <f t="shared" si="1"/>
        <v>0.022057541412380123</v>
      </c>
      <c r="H31" s="43">
        <f t="shared" si="2"/>
        <v>3542</v>
      </c>
      <c r="I31" s="80">
        <f t="shared" si="3"/>
        <v>0.006643147448990118</v>
      </c>
      <c r="J31" s="64">
        <f t="shared" si="4"/>
        <v>182</v>
      </c>
      <c r="L31" s="1"/>
      <c r="M31" s="7"/>
    </row>
    <row r="32" spans="1:13" ht="15">
      <c r="A32" s="87">
        <v>32</v>
      </c>
      <c r="B32" s="86" t="s">
        <v>32</v>
      </c>
      <c r="C32" s="43">
        <v>49624</v>
      </c>
      <c r="D32" s="43">
        <v>53496</v>
      </c>
      <c r="E32" s="43">
        <v>53494</v>
      </c>
      <c r="F32" s="79">
        <f t="shared" si="0"/>
        <v>0.004108855245922215</v>
      </c>
      <c r="G32" s="79">
        <f t="shared" si="1"/>
        <v>0.07798645816540384</v>
      </c>
      <c r="H32" s="43">
        <f t="shared" si="2"/>
        <v>3870</v>
      </c>
      <c r="I32" s="80">
        <f t="shared" si="3"/>
        <v>0.0072583231585521615</v>
      </c>
      <c r="J32" s="64">
        <f t="shared" si="4"/>
        <v>-2</v>
      </c>
      <c r="L32" s="1"/>
      <c r="M32" s="7"/>
    </row>
    <row r="33" spans="1:13" ht="15">
      <c r="A33" s="87">
        <v>33</v>
      </c>
      <c r="B33" s="86" t="s">
        <v>33</v>
      </c>
      <c r="C33" s="43">
        <v>142130</v>
      </c>
      <c r="D33" s="43">
        <v>169308</v>
      </c>
      <c r="E33" s="43">
        <v>165641</v>
      </c>
      <c r="F33" s="79">
        <f t="shared" si="0"/>
        <v>0.012722826705608134</v>
      </c>
      <c r="G33" s="79">
        <f t="shared" si="1"/>
        <v>0.16541898262154367</v>
      </c>
      <c r="H33" s="43">
        <f t="shared" si="2"/>
        <v>23511</v>
      </c>
      <c r="I33" s="80">
        <f t="shared" si="3"/>
        <v>0.04409571983997929</v>
      </c>
      <c r="J33" s="64">
        <f t="shared" si="4"/>
        <v>-3667</v>
      </c>
      <c r="L33" s="1"/>
      <c r="M33" s="7"/>
    </row>
    <row r="34" spans="1:13" ht="15">
      <c r="A34" s="87">
        <v>35</v>
      </c>
      <c r="B34" s="86" t="s">
        <v>34</v>
      </c>
      <c r="C34" s="64">
        <v>106602</v>
      </c>
      <c r="D34" s="64">
        <v>90943</v>
      </c>
      <c r="E34" s="43">
        <v>91482</v>
      </c>
      <c r="F34" s="79">
        <f aca="true" t="shared" si="5" ref="F34:F65">E34/$E$90</f>
        <v>0.007026700108562755</v>
      </c>
      <c r="G34" s="79">
        <f t="shared" si="1"/>
        <v>-0.1418359880677661</v>
      </c>
      <c r="H34" s="43">
        <f t="shared" si="2"/>
        <v>-15120</v>
      </c>
      <c r="I34" s="80">
        <f t="shared" si="3"/>
        <v>-0.028358099782250304</v>
      </c>
      <c r="J34" s="64">
        <f t="shared" si="4"/>
        <v>539</v>
      </c>
      <c r="L34" s="1"/>
      <c r="M34" s="7"/>
    </row>
    <row r="35" spans="1:10" ht="15">
      <c r="A35" s="87">
        <v>36</v>
      </c>
      <c r="B35" s="86" t="s">
        <v>35</v>
      </c>
      <c r="C35" s="64">
        <v>13981</v>
      </c>
      <c r="D35" s="64">
        <v>15757</v>
      </c>
      <c r="E35" s="43">
        <v>16277</v>
      </c>
      <c r="F35" s="79">
        <f t="shared" si="5"/>
        <v>0.0012502306209645172</v>
      </c>
      <c r="G35" s="79">
        <f t="shared" si="1"/>
        <v>0.16422287390029325</v>
      </c>
      <c r="H35" s="43">
        <f t="shared" si="2"/>
        <v>2296</v>
      </c>
      <c r="I35" s="80">
        <f t="shared" si="3"/>
        <v>0.004306229966934306</v>
      </c>
      <c r="J35" s="64">
        <f t="shared" si="4"/>
        <v>520</v>
      </c>
    </row>
    <row r="36" spans="1:10" ht="15">
      <c r="A36" s="87">
        <v>37</v>
      </c>
      <c r="B36" s="86" t="s">
        <v>36</v>
      </c>
      <c r="C36" s="64">
        <v>5956</v>
      </c>
      <c r="D36" s="64">
        <v>10229</v>
      </c>
      <c r="E36" s="43">
        <v>10081</v>
      </c>
      <c r="F36" s="79">
        <f t="shared" si="5"/>
        <v>0.000774318049391368</v>
      </c>
      <c r="G36" s="79">
        <f t="shared" si="1"/>
        <v>0.6925789120214909</v>
      </c>
      <c r="H36" s="43">
        <f t="shared" si="2"/>
        <v>4125</v>
      </c>
      <c r="I36" s="80">
        <f t="shared" si="3"/>
        <v>0.007736584762022653</v>
      </c>
      <c r="J36" s="64">
        <f t="shared" si="4"/>
        <v>-148</v>
      </c>
    </row>
    <row r="37" spans="1:10" ht="15">
      <c r="A37" s="87">
        <v>38</v>
      </c>
      <c r="B37" s="86" t="s">
        <v>37</v>
      </c>
      <c r="C37" s="64">
        <v>60335</v>
      </c>
      <c r="D37" s="64">
        <v>81913</v>
      </c>
      <c r="E37" s="43">
        <v>79892</v>
      </c>
      <c r="F37" s="79">
        <f t="shared" si="5"/>
        <v>0.006136476302150102</v>
      </c>
      <c r="G37" s="79">
        <f t="shared" si="1"/>
        <v>0.324140217121074</v>
      </c>
      <c r="H37" s="43">
        <f t="shared" si="2"/>
        <v>19557</v>
      </c>
      <c r="I37" s="80">
        <f t="shared" si="3"/>
        <v>0.036679851682636856</v>
      </c>
      <c r="J37" s="64">
        <f t="shared" si="4"/>
        <v>-2021</v>
      </c>
    </row>
    <row r="38" spans="1:10" ht="15">
      <c r="A38" s="87">
        <v>39</v>
      </c>
      <c r="B38" s="86" t="s">
        <v>38</v>
      </c>
      <c r="C38" s="64">
        <v>1794</v>
      </c>
      <c r="D38" s="64">
        <v>1768</v>
      </c>
      <c r="E38" s="43">
        <v>1885</v>
      </c>
      <c r="F38" s="79">
        <f t="shared" si="5"/>
        <v>0.0001447861842181062</v>
      </c>
      <c r="G38" s="79">
        <f t="shared" si="1"/>
        <v>0.050724637681159424</v>
      </c>
      <c r="H38" s="43">
        <f t="shared" si="2"/>
        <v>91</v>
      </c>
      <c r="I38" s="80">
        <f t="shared" si="3"/>
        <v>0.00017067374868946943</v>
      </c>
      <c r="J38" s="64">
        <f t="shared" si="4"/>
        <v>117</v>
      </c>
    </row>
    <row r="39" spans="1:23" s="19" customFormat="1" ht="15">
      <c r="A39" s="87">
        <v>41</v>
      </c>
      <c r="B39" s="86" t="s">
        <v>39</v>
      </c>
      <c r="C39" s="64">
        <v>1028146</v>
      </c>
      <c r="D39" s="64">
        <v>1078616</v>
      </c>
      <c r="E39" s="43">
        <v>1063696</v>
      </c>
      <c r="F39" s="79">
        <f t="shared" si="5"/>
        <v>0.08170211406263274</v>
      </c>
      <c r="G39" s="79">
        <f t="shared" si="1"/>
        <v>0.03457680134922472</v>
      </c>
      <c r="H39" s="43">
        <f t="shared" si="2"/>
        <v>35550</v>
      </c>
      <c r="I39" s="80">
        <f t="shared" si="3"/>
        <v>0.06667529413088613</v>
      </c>
      <c r="J39" s="64">
        <f t="shared" si="4"/>
        <v>-14920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10" ht="15">
      <c r="A40" s="87">
        <v>42</v>
      </c>
      <c r="B40" s="86" t="s">
        <v>40</v>
      </c>
      <c r="C40" s="64">
        <v>293986</v>
      </c>
      <c r="D40" s="64">
        <v>302349</v>
      </c>
      <c r="E40" s="43">
        <v>291745</v>
      </c>
      <c r="F40" s="79">
        <f t="shared" si="5"/>
        <v>0.02240883040568244</v>
      </c>
      <c r="G40" s="79">
        <f t="shared" si="1"/>
        <v>-0.007622811970638058</v>
      </c>
      <c r="H40" s="43">
        <f t="shared" si="2"/>
        <v>-2241</v>
      </c>
      <c r="I40" s="80">
        <f t="shared" si="3"/>
        <v>-0.00420307550344067</v>
      </c>
      <c r="J40" s="64">
        <f t="shared" si="4"/>
        <v>-10604</v>
      </c>
    </row>
    <row r="41" spans="1:10" ht="15">
      <c r="A41" s="87">
        <v>43</v>
      </c>
      <c r="B41" s="86" t="s">
        <v>41</v>
      </c>
      <c r="C41" s="64">
        <v>408558</v>
      </c>
      <c r="D41" s="64">
        <v>329296</v>
      </c>
      <c r="E41" s="43">
        <v>324945</v>
      </c>
      <c r="F41" s="79">
        <f t="shared" si="5"/>
        <v>0.02495891067944431</v>
      </c>
      <c r="G41" s="79">
        <f t="shared" si="1"/>
        <v>-0.2046539291850851</v>
      </c>
      <c r="H41" s="43">
        <f t="shared" si="2"/>
        <v>-83613</v>
      </c>
      <c r="I41" s="80">
        <f t="shared" si="3"/>
        <v>-0.15681916647442426</v>
      </c>
      <c r="J41" s="64">
        <f t="shared" si="4"/>
        <v>-4351</v>
      </c>
    </row>
    <row r="42" spans="1:23" s="19" customFormat="1" ht="15">
      <c r="A42" s="87">
        <v>45</v>
      </c>
      <c r="B42" s="86" t="s">
        <v>42</v>
      </c>
      <c r="C42" s="64">
        <v>160188</v>
      </c>
      <c r="D42" s="64">
        <v>176387</v>
      </c>
      <c r="E42" s="43">
        <v>176853</v>
      </c>
      <c r="F42" s="79">
        <f t="shared" si="5"/>
        <v>0.013584016465530365</v>
      </c>
      <c r="G42" s="79">
        <f t="shared" si="1"/>
        <v>0.10403401003820512</v>
      </c>
      <c r="H42" s="43">
        <f t="shared" si="2"/>
        <v>16665</v>
      </c>
      <c r="I42" s="80">
        <f t="shared" si="3"/>
        <v>0.03125580243857152</v>
      </c>
      <c r="J42" s="64">
        <f t="shared" si="4"/>
        <v>466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3" s="19" customFormat="1" ht="15">
      <c r="A43" s="87">
        <v>46</v>
      </c>
      <c r="B43" s="86" t="s">
        <v>43</v>
      </c>
      <c r="C43" s="64">
        <v>562558</v>
      </c>
      <c r="D43" s="64">
        <v>622488</v>
      </c>
      <c r="E43" s="43">
        <v>622499</v>
      </c>
      <c r="F43" s="79">
        <f t="shared" si="5"/>
        <v>0.04781392832338827</v>
      </c>
      <c r="G43" s="79">
        <f t="shared" si="1"/>
        <v>0.10655079120730662</v>
      </c>
      <c r="H43" s="43">
        <f t="shared" si="2"/>
        <v>59941</v>
      </c>
      <c r="I43" s="80">
        <f t="shared" si="3"/>
        <v>0.1124214853867636</v>
      </c>
      <c r="J43" s="64">
        <f t="shared" si="4"/>
        <v>11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3" s="19" customFormat="1" ht="15">
      <c r="A44" s="87">
        <v>47</v>
      </c>
      <c r="B44" s="86" t="s">
        <v>44</v>
      </c>
      <c r="C44" s="64">
        <v>1170474</v>
      </c>
      <c r="D44" s="64">
        <v>1231739</v>
      </c>
      <c r="E44" s="43">
        <v>1229525</v>
      </c>
      <c r="F44" s="79">
        <f t="shared" si="5"/>
        <v>0.09443938098183928</v>
      </c>
      <c r="G44" s="79">
        <f t="shared" si="1"/>
        <v>0.050450501249920975</v>
      </c>
      <c r="H44" s="43">
        <f t="shared" si="2"/>
        <v>59051</v>
      </c>
      <c r="I44" s="80">
        <f t="shared" si="3"/>
        <v>0.11075225861386659</v>
      </c>
      <c r="J44" s="64">
        <f t="shared" si="4"/>
        <v>-2214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10" ht="15">
      <c r="A45" s="87">
        <v>49</v>
      </c>
      <c r="B45" s="86" t="s">
        <v>45</v>
      </c>
      <c r="C45" s="64">
        <v>599818</v>
      </c>
      <c r="D45" s="64">
        <v>570536</v>
      </c>
      <c r="E45" s="43">
        <v>567022</v>
      </c>
      <c r="F45" s="79">
        <f t="shared" si="5"/>
        <v>0.04355275954786155</v>
      </c>
      <c r="G45" s="79">
        <f t="shared" si="1"/>
        <v>-0.05467658523085336</v>
      </c>
      <c r="H45" s="43">
        <f t="shared" si="2"/>
        <v>-32796</v>
      </c>
      <c r="I45" s="80">
        <f t="shared" si="3"/>
        <v>-0.06151006881340483</v>
      </c>
      <c r="J45" s="64">
        <f t="shared" si="4"/>
        <v>-3514</v>
      </c>
    </row>
    <row r="46" spans="1:10" ht="15">
      <c r="A46" s="87">
        <v>50</v>
      </c>
      <c r="B46" s="86" t="s">
        <v>46</v>
      </c>
      <c r="C46" s="64">
        <v>27235</v>
      </c>
      <c r="D46" s="64">
        <v>15460</v>
      </c>
      <c r="E46" s="43">
        <v>15377</v>
      </c>
      <c r="F46" s="79">
        <f t="shared" si="5"/>
        <v>0.0011811019388444665</v>
      </c>
      <c r="G46" s="79">
        <f t="shared" si="1"/>
        <v>-0.4353956306223609</v>
      </c>
      <c r="H46" s="43">
        <f t="shared" si="2"/>
        <v>-11858</v>
      </c>
      <c r="I46" s="80">
        <f t="shared" si="3"/>
        <v>-0.022240102329227785</v>
      </c>
      <c r="J46" s="64">
        <f t="shared" si="4"/>
        <v>-83</v>
      </c>
    </row>
    <row r="47" spans="1:10" ht="15">
      <c r="A47" s="87">
        <v>51</v>
      </c>
      <c r="B47" s="86" t="s">
        <v>47</v>
      </c>
      <c r="C47" s="64">
        <v>19798</v>
      </c>
      <c r="D47" s="64">
        <v>22817</v>
      </c>
      <c r="E47" s="43">
        <v>22966</v>
      </c>
      <c r="F47" s="79">
        <f t="shared" si="5"/>
        <v>0.001764010348410094</v>
      </c>
      <c r="G47" s="79">
        <f t="shared" si="1"/>
        <v>0.16001616324881301</v>
      </c>
      <c r="H47" s="43">
        <f t="shared" si="2"/>
        <v>3168</v>
      </c>
      <c r="I47" s="80">
        <f t="shared" si="3"/>
        <v>0.005941697097233398</v>
      </c>
      <c r="J47" s="64">
        <f t="shared" si="4"/>
        <v>149</v>
      </c>
    </row>
    <row r="48" spans="1:10" ht="15">
      <c r="A48" s="87">
        <v>52</v>
      </c>
      <c r="B48" s="86" t="s">
        <v>48</v>
      </c>
      <c r="C48" s="64">
        <v>215175</v>
      </c>
      <c r="D48" s="64">
        <v>228998</v>
      </c>
      <c r="E48" s="43">
        <v>226788</v>
      </c>
      <c r="F48" s="79">
        <f t="shared" si="5"/>
        <v>0.017419506178491178</v>
      </c>
      <c r="G48" s="79">
        <f t="shared" si="1"/>
        <v>0.05397002439874521</v>
      </c>
      <c r="H48" s="43">
        <f t="shared" si="2"/>
        <v>11613</v>
      </c>
      <c r="I48" s="80">
        <f t="shared" si="3"/>
        <v>0.021780596082756138</v>
      </c>
      <c r="J48" s="64">
        <f t="shared" si="4"/>
        <v>-2210</v>
      </c>
    </row>
    <row r="49" spans="1:10" ht="15">
      <c r="A49" s="87">
        <v>53</v>
      </c>
      <c r="B49" s="86" t="s">
        <v>49</v>
      </c>
      <c r="C49" s="64">
        <v>25606</v>
      </c>
      <c r="D49" s="64">
        <v>28651</v>
      </c>
      <c r="E49" s="43">
        <v>28528</v>
      </c>
      <c r="F49" s="79">
        <f t="shared" si="5"/>
        <v>0.0021912256039120074</v>
      </c>
      <c r="G49" s="79">
        <f t="shared" si="1"/>
        <v>0.11411387955947824</v>
      </c>
      <c r="H49" s="43">
        <f t="shared" si="2"/>
        <v>2922</v>
      </c>
      <c r="I49" s="80">
        <f t="shared" si="3"/>
        <v>0.005480315315061865</v>
      </c>
      <c r="J49" s="64">
        <f t="shared" si="4"/>
        <v>-123</v>
      </c>
    </row>
    <row r="50" spans="1:23" s="19" customFormat="1" ht="15">
      <c r="A50" s="87">
        <v>55</v>
      </c>
      <c r="B50" s="86" t="s">
        <v>50</v>
      </c>
      <c r="C50" s="64">
        <v>197734</v>
      </c>
      <c r="D50" s="64">
        <v>211121</v>
      </c>
      <c r="E50" s="43">
        <v>213653</v>
      </c>
      <c r="F50" s="79">
        <f t="shared" si="5"/>
        <v>0.016410611467772437</v>
      </c>
      <c r="G50" s="79">
        <f t="shared" si="1"/>
        <v>0.08050714596376951</v>
      </c>
      <c r="H50" s="43">
        <f t="shared" si="2"/>
        <v>15919</v>
      </c>
      <c r="I50" s="80">
        <f t="shared" si="3"/>
        <v>0.029856652806457846</v>
      </c>
      <c r="J50" s="64">
        <f t="shared" si="4"/>
        <v>2532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s="19" customFormat="1" ht="15">
      <c r="A51" s="87">
        <v>56</v>
      </c>
      <c r="B51" s="86" t="s">
        <v>51</v>
      </c>
      <c r="C51" s="64">
        <v>496150</v>
      </c>
      <c r="D51" s="64">
        <v>563969</v>
      </c>
      <c r="E51" s="43">
        <v>561309</v>
      </c>
      <c r="F51" s="79">
        <f t="shared" si="5"/>
        <v>0.04311394603569283</v>
      </c>
      <c r="G51" s="79">
        <f t="shared" si="1"/>
        <v>0.1313292351103497</v>
      </c>
      <c r="H51" s="43">
        <f t="shared" si="2"/>
        <v>65159</v>
      </c>
      <c r="I51" s="80">
        <f t="shared" si="3"/>
        <v>0.12220803066875977</v>
      </c>
      <c r="J51" s="64">
        <f t="shared" si="4"/>
        <v>-2660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10" ht="15">
      <c r="A52" s="87">
        <v>58</v>
      </c>
      <c r="B52" s="86" t="s">
        <v>52</v>
      </c>
      <c r="C52" s="64">
        <v>16560</v>
      </c>
      <c r="D52" s="64">
        <v>18434</v>
      </c>
      <c r="E52" s="43">
        <v>18365</v>
      </c>
      <c r="F52" s="79">
        <f t="shared" si="5"/>
        <v>0.0014106091634830348</v>
      </c>
      <c r="G52" s="79">
        <f t="shared" si="1"/>
        <v>0.1089975845410628</v>
      </c>
      <c r="H52" s="43">
        <f t="shared" si="2"/>
        <v>1805</v>
      </c>
      <c r="I52" s="80">
        <f t="shared" si="3"/>
        <v>0.0033853419382911245</v>
      </c>
      <c r="J52" s="64">
        <f t="shared" si="4"/>
        <v>-69</v>
      </c>
    </row>
    <row r="53" spans="1:10" ht="15">
      <c r="A53" s="87">
        <v>59</v>
      </c>
      <c r="B53" s="86" t="s">
        <v>53</v>
      </c>
      <c r="C53" s="64">
        <v>26310</v>
      </c>
      <c r="D53" s="64">
        <v>27745</v>
      </c>
      <c r="E53" s="43">
        <v>27768</v>
      </c>
      <c r="F53" s="79">
        <f t="shared" si="5"/>
        <v>0.0021328502723439646</v>
      </c>
      <c r="G53" s="79">
        <f t="shared" si="1"/>
        <v>0.05541619156214367</v>
      </c>
      <c r="H53" s="43">
        <f t="shared" si="2"/>
        <v>1458</v>
      </c>
      <c r="I53" s="80">
        <f t="shared" si="3"/>
        <v>0.0027345310504312795</v>
      </c>
      <c r="J53" s="64">
        <f t="shared" si="4"/>
        <v>23</v>
      </c>
    </row>
    <row r="54" spans="1:10" ht="15">
      <c r="A54" s="87">
        <v>60</v>
      </c>
      <c r="B54" s="86" t="s">
        <v>54</v>
      </c>
      <c r="C54" s="64">
        <v>8733</v>
      </c>
      <c r="D54" s="64">
        <v>9256</v>
      </c>
      <c r="E54" s="43">
        <v>9202</v>
      </c>
      <c r="F54" s="79">
        <f t="shared" si="5"/>
        <v>0.0007068023698541185</v>
      </c>
      <c r="G54" s="79">
        <f t="shared" si="1"/>
        <v>0.05370433986030001</v>
      </c>
      <c r="H54" s="43">
        <f t="shared" si="2"/>
        <v>469</v>
      </c>
      <c r="I54" s="80">
        <f t="shared" si="3"/>
        <v>0.000879626243245727</v>
      </c>
      <c r="J54" s="64">
        <f t="shared" si="4"/>
        <v>-54</v>
      </c>
    </row>
    <row r="55" spans="1:10" ht="15">
      <c r="A55" s="87">
        <v>61</v>
      </c>
      <c r="B55" s="86" t="s">
        <v>55</v>
      </c>
      <c r="C55" s="64">
        <v>21487</v>
      </c>
      <c r="D55" s="64">
        <v>20682</v>
      </c>
      <c r="E55" s="43">
        <v>20977</v>
      </c>
      <c r="F55" s="79">
        <f t="shared" si="5"/>
        <v>0.001611235960924782</v>
      </c>
      <c r="G55" s="79">
        <f t="shared" si="1"/>
        <v>-0.023735281798296645</v>
      </c>
      <c r="H55" s="43">
        <f t="shared" si="2"/>
        <v>-510</v>
      </c>
      <c r="I55" s="80">
        <f t="shared" si="3"/>
        <v>-0.0009565232069409825</v>
      </c>
      <c r="J55" s="64">
        <f t="shared" si="4"/>
        <v>295</v>
      </c>
    </row>
    <row r="56" spans="1:10" ht="15">
      <c r="A56" s="87">
        <v>62</v>
      </c>
      <c r="B56" s="86" t="s">
        <v>56</v>
      </c>
      <c r="C56" s="64">
        <v>53215</v>
      </c>
      <c r="D56" s="64">
        <v>60460</v>
      </c>
      <c r="E56" s="43">
        <v>60729</v>
      </c>
      <c r="F56" s="79">
        <f t="shared" si="5"/>
        <v>0.0046645730405206216</v>
      </c>
      <c r="G56" s="79">
        <f t="shared" si="1"/>
        <v>0.14120078925115098</v>
      </c>
      <c r="H56" s="43">
        <f t="shared" si="2"/>
        <v>7514</v>
      </c>
      <c r="I56" s="80">
        <f t="shared" si="3"/>
        <v>0.014092775248930475</v>
      </c>
      <c r="J56" s="64">
        <f t="shared" si="4"/>
        <v>269</v>
      </c>
    </row>
    <row r="57" spans="1:10" ht="15">
      <c r="A57" s="87">
        <v>63</v>
      </c>
      <c r="B57" s="86" t="s">
        <v>57</v>
      </c>
      <c r="C57" s="64">
        <v>55307</v>
      </c>
      <c r="D57" s="64">
        <v>57410</v>
      </c>
      <c r="E57" s="43">
        <v>58849</v>
      </c>
      <c r="F57" s="79">
        <f t="shared" si="5"/>
        <v>0.004520170904536516</v>
      </c>
      <c r="G57" s="79">
        <f t="shared" si="1"/>
        <v>0.06404252626249841</v>
      </c>
      <c r="H57" s="43">
        <f t="shared" si="2"/>
        <v>3542</v>
      </c>
      <c r="I57" s="80">
        <f t="shared" si="3"/>
        <v>0.006643147448990118</v>
      </c>
      <c r="J57" s="64">
        <f t="shared" si="4"/>
        <v>1439</v>
      </c>
    </row>
    <row r="58" spans="1:10" ht="15">
      <c r="A58" s="87">
        <v>64</v>
      </c>
      <c r="B58" s="86" t="s">
        <v>58</v>
      </c>
      <c r="C58" s="64">
        <v>97637</v>
      </c>
      <c r="D58" s="64">
        <v>97190</v>
      </c>
      <c r="E58" s="43">
        <v>97169</v>
      </c>
      <c r="F58" s="79">
        <f t="shared" si="5"/>
        <v>0.007463516569914675</v>
      </c>
      <c r="G58" s="79">
        <f t="shared" si="1"/>
        <v>-0.00479326484836691</v>
      </c>
      <c r="H58" s="43">
        <f t="shared" si="2"/>
        <v>-468</v>
      </c>
      <c r="I58" s="80">
        <f t="shared" si="3"/>
        <v>-0.0008777507075458428</v>
      </c>
      <c r="J58" s="64">
        <f t="shared" si="4"/>
        <v>-21</v>
      </c>
    </row>
    <row r="59" spans="1:10" ht="15">
      <c r="A59" s="87">
        <v>65</v>
      </c>
      <c r="B59" s="86" t="s">
        <v>59</v>
      </c>
      <c r="C59" s="64">
        <v>25797</v>
      </c>
      <c r="D59" s="64">
        <v>25760</v>
      </c>
      <c r="E59" s="43">
        <v>25630</v>
      </c>
      <c r="F59" s="79">
        <f t="shared" si="5"/>
        <v>0.0019686312474854442</v>
      </c>
      <c r="G59" s="79">
        <f t="shared" si="1"/>
        <v>-0.006473620963677947</v>
      </c>
      <c r="H59" s="43">
        <f t="shared" si="2"/>
        <v>-167</v>
      </c>
      <c r="I59" s="80">
        <f t="shared" si="3"/>
        <v>-0.0003132144618806747</v>
      </c>
      <c r="J59" s="64">
        <f t="shared" si="4"/>
        <v>-130</v>
      </c>
    </row>
    <row r="60" spans="1:10" ht="15">
      <c r="A60" s="87">
        <v>66</v>
      </c>
      <c r="B60" s="86" t="s">
        <v>60</v>
      </c>
      <c r="C60" s="64">
        <v>42572</v>
      </c>
      <c r="D60" s="64">
        <v>44972</v>
      </c>
      <c r="E60" s="43">
        <v>45316</v>
      </c>
      <c r="F60" s="79">
        <f t="shared" si="5"/>
        <v>0.0034807059543913534</v>
      </c>
      <c r="G60" s="79">
        <f t="shared" si="1"/>
        <v>0.06445551066428638</v>
      </c>
      <c r="H60" s="43">
        <f t="shared" si="2"/>
        <v>2744</v>
      </c>
      <c r="I60" s="80">
        <f t="shared" si="3"/>
        <v>0.0051464699604824625</v>
      </c>
      <c r="J60" s="64">
        <f t="shared" si="4"/>
        <v>344</v>
      </c>
    </row>
    <row r="61" spans="1:10" ht="15">
      <c r="A61" s="87">
        <v>68</v>
      </c>
      <c r="B61" s="86" t="s">
        <v>61</v>
      </c>
      <c r="C61" s="64">
        <v>36252</v>
      </c>
      <c r="D61" s="64">
        <v>87350</v>
      </c>
      <c r="E61" s="43">
        <v>88436</v>
      </c>
      <c r="F61" s="79">
        <f t="shared" si="5"/>
        <v>0.006792737924409783</v>
      </c>
      <c r="G61" s="79">
        <f t="shared" si="1"/>
        <v>1.4394792011475228</v>
      </c>
      <c r="H61" s="43">
        <f t="shared" si="2"/>
        <v>52184</v>
      </c>
      <c r="I61" s="80">
        <f t="shared" si="3"/>
        <v>0.09787295496276124</v>
      </c>
      <c r="J61" s="64">
        <f t="shared" si="4"/>
        <v>1086</v>
      </c>
    </row>
    <row r="62" spans="1:10" ht="15">
      <c r="A62" s="87">
        <v>69</v>
      </c>
      <c r="B62" s="86" t="s">
        <v>62</v>
      </c>
      <c r="C62" s="64">
        <v>129429</v>
      </c>
      <c r="D62" s="64">
        <v>135000</v>
      </c>
      <c r="E62" s="43">
        <v>136396</v>
      </c>
      <c r="F62" s="79">
        <f t="shared" si="5"/>
        <v>0.010476528584940486</v>
      </c>
      <c r="G62" s="79">
        <f t="shared" si="1"/>
        <v>0.05382874008143461</v>
      </c>
      <c r="H62" s="43">
        <f t="shared" si="2"/>
        <v>6967</v>
      </c>
      <c r="I62" s="80">
        <f t="shared" si="3"/>
        <v>0.013066857221093775</v>
      </c>
      <c r="J62" s="64">
        <f t="shared" si="4"/>
        <v>1396</v>
      </c>
    </row>
    <row r="63" spans="1:10" ht="15">
      <c r="A63" s="87">
        <v>70</v>
      </c>
      <c r="B63" s="86" t="s">
        <v>63</v>
      </c>
      <c r="C63" s="64">
        <v>224525</v>
      </c>
      <c r="D63" s="64">
        <v>221821</v>
      </c>
      <c r="E63" s="43">
        <v>217681</v>
      </c>
      <c r="F63" s="79">
        <f t="shared" si="5"/>
        <v>0.016720000725083065</v>
      </c>
      <c r="G63" s="79">
        <f t="shared" si="1"/>
        <v>-0.03048212893887095</v>
      </c>
      <c r="H63" s="43">
        <f t="shared" si="2"/>
        <v>-6844</v>
      </c>
      <c r="I63" s="80">
        <f t="shared" si="3"/>
        <v>-0.012836166330008008</v>
      </c>
      <c r="J63" s="64">
        <f t="shared" si="4"/>
        <v>-4140</v>
      </c>
    </row>
    <row r="64" spans="1:10" ht="15">
      <c r="A64" s="87">
        <v>71</v>
      </c>
      <c r="B64" s="86" t="s">
        <v>64</v>
      </c>
      <c r="C64" s="64">
        <v>124553</v>
      </c>
      <c r="D64" s="64">
        <v>134073</v>
      </c>
      <c r="E64" s="43">
        <v>133895</v>
      </c>
      <c r="F64" s="79">
        <f t="shared" si="5"/>
        <v>0.010284427658293545</v>
      </c>
      <c r="G64" s="79">
        <f t="shared" si="1"/>
        <v>0.07500421507310141</v>
      </c>
      <c r="H64" s="43">
        <f t="shared" si="2"/>
        <v>9342</v>
      </c>
      <c r="I64" s="80">
        <f t="shared" si="3"/>
        <v>0.01752125450831894</v>
      </c>
      <c r="J64" s="64">
        <f t="shared" si="4"/>
        <v>-178</v>
      </c>
    </row>
    <row r="65" spans="1:10" ht="15">
      <c r="A65" s="87">
        <v>72</v>
      </c>
      <c r="B65" s="86" t="s">
        <v>65</v>
      </c>
      <c r="C65" s="64">
        <v>11100</v>
      </c>
      <c r="D65" s="64">
        <v>10669</v>
      </c>
      <c r="E65" s="43">
        <v>10770</v>
      </c>
      <c r="F65" s="79">
        <f t="shared" si="5"/>
        <v>0.0008272398960366069</v>
      </c>
      <c r="G65" s="79">
        <f t="shared" si="1"/>
        <v>-0.02972972972972973</v>
      </c>
      <c r="H65" s="43">
        <f t="shared" si="2"/>
        <v>-330</v>
      </c>
      <c r="I65" s="80">
        <f t="shared" si="3"/>
        <v>-0.0006189267809618123</v>
      </c>
      <c r="J65" s="64">
        <f t="shared" si="4"/>
        <v>101</v>
      </c>
    </row>
    <row r="66" spans="1:10" ht="15">
      <c r="A66" s="87">
        <v>73</v>
      </c>
      <c r="B66" s="86" t="s">
        <v>66</v>
      </c>
      <c r="C66" s="64">
        <v>53941</v>
      </c>
      <c r="D66" s="64">
        <v>56045</v>
      </c>
      <c r="E66" s="43">
        <v>58623</v>
      </c>
      <c r="F66" s="79">
        <f aca="true" t="shared" si="6" ref="F66:F90">E66/$E$90</f>
        <v>0.004502811924359703</v>
      </c>
      <c r="G66" s="79">
        <f t="shared" si="1"/>
        <v>0.08679853914462098</v>
      </c>
      <c r="H66" s="43">
        <f t="shared" si="2"/>
        <v>4682</v>
      </c>
      <c r="I66" s="80">
        <f t="shared" si="3"/>
        <v>0.008781258146858196</v>
      </c>
      <c r="J66" s="64">
        <f t="shared" si="4"/>
        <v>2578</v>
      </c>
    </row>
    <row r="67" spans="1:10" ht="15">
      <c r="A67" s="87">
        <v>74</v>
      </c>
      <c r="B67" s="86" t="s">
        <v>67</v>
      </c>
      <c r="C67" s="64">
        <v>20358</v>
      </c>
      <c r="D67" s="64">
        <v>25289</v>
      </c>
      <c r="E67" s="43">
        <v>25442</v>
      </c>
      <c r="F67" s="79">
        <f t="shared" si="6"/>
        <v>0.0019541910338870335</v>
      </c>
      <c r="G67" s="79">
        <f aca="true" t="shared" si="7" ref="G67:G90">(E67-C67)/C67</f>
        <v>0.24972983593673248</v>
      </c>
      <c r="H67" s="43">
        <f aca="true" t="shared" si="8" ref="H67:H90">E67-C67</f>
        <v>5084</v>
      </c>
      <c r="I67" s="80">
        <f aca="true" t="shared" si="9" ref="I67:I90">H67/$H$90</f>
        <v>0.009535223498211677</v>
      </c>
      <c r="J67" s="64">
        <f aca="true" t="shared" si="10" ref="J67:J90">E67-D67</f>
        <v>153</v>
      </c>
    </row>
    <row r="68" spans="1:10" ht="15">
      <c r="A68" s="87">
        <v>75</v>
      </c>
      <c r="B68" s="86" t="s">
        <v>68</v>
      </c>
      <c r="C68" s="64">
        <v>5726</v>
      </c>
      <c r="D68" s="64">
        <v>6174</v>
      </c>
      <c r="E68" s="43">
        <v>6210</v>
      </c>
      <c r="F68" s="79">
        <f t="shared" si="6"/>
        <v>0.00047698790662834993</v>
      </c>
      <c r="G68" s="79">
        <f t="shared" si="7"/>
        <v>0.08452672022354174</v>
      </c>
      <c r="H68" s="43">
        <f t="shared" si="8"/>
        <v>484</v>
      </c>
      <c r="I68" s="80">
        <f t="shared" si="9"/>
        <v>0.0009077592787439913</v>
      </c>
      <c r="J68" s="64">
        <f t="shared" si="10"/>
        <v>36</v>
      </c>
    </row>
    <row r="69" spans="1:10" ht="15">
      <c r="A69" s="87">
        <v>77</v>
      </c>
      <c r="B69" s="86" t="s">
        <v>69</v>
      </c>
      <c r="C69" s="64">
        <v>29847</v>
      </c>
      <c r="D69" s="64">
        <v>32711</v>
      </c>
      <c r="E69" s="43">
        <v>29206</v>
      </c>
      <c r="F69" s="79">
        <f t="shared" si="6"/>
        <v>0.0022433025444424455</v>
      </c>
      <c r="G69" s="79">
        <f t="shared" si="7"/>
        <v>-0.021476195262505444</v>
      </c>
      <c r="H69" s="43">
        <f t="shared" si="8"/>
        <v>-641</v>
      </c>
      <c r="I69" s="80">
        <f t="shared" si="9"/>
        <v>-0.001202218383625823</v>
      </c>
      <c r="J69" s="64">
        <f t="shared" si="10"/>
        <v>-3505</v>
      </c>
    </row>
    <row r="70" spans="1:10" ht="15">
      <c r="A70" s="87">
        <v>78</v>
      </c>
      <c r="B70" s="86" t="s">
        <v>70</v>
      </c>
      <c r="C70" s="64">
        <v>20172</v>
      </c>
      <c r="D70" s="64">
        <v>34208</v>
      </c>
      <c r="E70" s="43">
        <v>34818</v>
      </c>
      <c r="F70" s="79">
        <f t="shared" si="6"/>
        <v>0.002674358282284362</v>
      </c>
      <c r="G70" s="79">
        <f t="shared" si="7"/>
        <v>0.7260559190957763</v>
      </c>
      <c r="H70" s="43">
        <f t="shared" si="8"/>
        <v>14646</v>
      </c>
      <c r="I70" s="80">
        <f t="shared" si="9"/>
        <v>0.027469095860505156</v>
      </c>
      <c r="J70" s="64">
        <f t="shared" si="10"/>
        <v>610</v>
      </c>
    </row>
    <row r="71" spans="1:10" ht="15">
      <c r="A71" s="87">
        <v>79</v>
      </c>
      <c r="B71" s="86" t="s">
        <v>71</v>
      </c>
      <c r="C71" s="64">
        <v>45921</v>
      </c>
      <c r="D71" s="64">
        <v>47605</v>
      </c>
      <c r="E71" s="43">
        <v>48014</v>
      </c>
      <c r="F71" s="79">
        <f t="shared" si="6"/>
        <v>0.0036879383814579056</v>
      </c>
      <c r="G71" s="79">
        <f t="shared" si="7"/>
        <v>0.04557827573441345</v>
      </c>
      <c r="H71" s="43">
        <f t="shared" si="8"/>
        <v>2093</v>
      </c>
      <c r="I71" s="80">
        <f t="shared" si="9"/>
        <v>0.003925496219857797</v>
      </c>
      <c r="J71" s="64">
        <f t="shared" si="10"/>
        <v>409</v>
      </c>
    </row>
    <row r="72" spans="1:10" ht="15">
      <c r="A72" s="87">
        <v>80</v>
      </c>
      <c r="B72" s="86" t="s">
        <v>72</v>
      </c>
      <c r="C72" s="64">
        <v>246254</v>
      </c>
      <c r="D72" s="64">
        <v>259924</v>
      </c>
      <c r="E72" s="43">
        <v>264913</v>
      </c>
      <c r="F72" s="79">
        <f t="shared" si="6"/>
        <v>0.02034787396274333</v>
      </c>
      <c r="G72" s="79">
        <f t="shared" si="7"/>
        <v>0.07577135802870207</v>
      </c>
      <c r="H72" s="43">
        <f t="shared" si="8"/>
        <v>18659</v>
      </c>
      <c r="I72" s="80">
        <f t="shared" si="9"/>
        <v>0.03499562062414077</v>
      </c>
      <c r="J72" s="64">
        <f t="shared" si="10"/>
        <v>4989</v>
      </c>
    </row>
    <row r="73" spans="1:23" s="19" customFormat="1" ht="15">
      <c r="A73" s="87">
        <v>81</v>
      </c>
      <c r="B73" s="86" t="s">
        <v>73</v>
      </c>
      <c r="C73" s="64">
        <v>462361</v>
      </c>
      <c r="D73" s="64">
        <v>614817</v>
      </c>
      <c r="E73" s="43">
        <v>607928</v>
      </c>
      <c r="F73" s="79">
        <f t="shared" si="6"/>
        <v>0.046694734959864655</v>
      </c>
      <c r="G73" s="79">
        <f t="shared" si="7"/>
        <v>0.31483407986400236</v>
      </c>
      <c r="H73" s="43">
        <f t="shared" si="8"/>
        <v>145567</v>
      </c>
      <c r="I73" s="80">
        <f t="shared" si="9"/>
        <v>0.27301610522505493</v>
      </c>
      <c r="J73" s="64">
        <f t="shared" si="10"/>
        <v>-6889</v>
      </c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1:23" s="19" customFormat="1" ht="15">
      <c r="A74" s="87">
        <v>82</v>
      </c>
      <c r="B74" s="86" t="s">
        <v>74</v>
      </c>
      <c r="C74" s="64">
        <v>340613</v>
      </c>
      <c r="D74" s="64">
        <v>390263</v>
      </c>
      <c r="E74" s="43">
        <v>390599</v>
      </c>
      <c r="F74" s="79">
        <f t="shared" si="6"/>
        <v>0.03000177123045521</v>
      </c>
      <c r="G74" s="79">
        <f t="shared" si="7"/>
        <v>0.14675305992431292</v>
      </c>
      <c r="H74" s="43">
        <f t="shared" si="8"/>
        <v>49986</v>
      </c>
      <c r="I74" s="80">
        <f t="shared" si="9"/>
        <v>0.09375052749441559</v>
      </c>
      <c r="J74" s="64">
        <f t="shared" si="10"/>
        <v>336</v>
      </c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10" ht="15">
      <c r="A75" s="87">
        <v>84</v>
      </c>
      <c r="B75" s="86" t="s">
        <v>75</v>
      </c>
      <c r="C75" s="64">
        <v>9073</v>
      </c>
      <c r="D75" s="64">
        <v>22333</v>
      </c>
      <c r="E75" s="43">
        <v>23418</v>
      </c>
      <c r="F75" s="79">
        <f t="shared" si="6"/>
        <v>0.0017987283087637195</v>
      </c>
      <c r="G75" s="79">
        <f t="shared" si="7"/>
        <v>1.5810646974539844</v>
      </c>
      <c r="H75" s="43">
        <f t="shared" si="8"/>
        <v>14345</v>
      </c>
      <c r="I75" s="80">
        <f t="shared" si="9"/>
        <v>0.02690455961483999</v>
      </c>
      <c r="J75" s="64">
        <f t="shared" si="10"/>
        <v>1085</v>
      </c>
    </row>
    <row r="76" spans="1:10" ht="15">
      <c r="A76" s="87">
        <v>85</v>
      </c>
      <c r="B76" s="86" t="s">
        <v>76</v>
      </c>
      <c r="C76" s="64">
        <v>507957</v>
      </c>
      <c r="D76" s="64">
        <v>572320</v>
      </c>
      <c r="E76" s="43">
        <v>586876</v>
      </c>
      <c r="F76" s="79">
        <f t="shared" si="6"/>
        <v>0.04507773827542987</v>
      </c>
      <c r="G76" s="79">
        <f t="shared" si="7"/>
        <v>0.15536551322257594</v>
      </c>
      <c r="H76" s="43">
        <f t="shared" si="8"/>
        <v>78919</v>
      </c>
      <c r="I76" s="80">
        <f t="shared" si="9"/>
        <v>0.14801540189916745</v>
      </c>
      <c r="J76" s="64">
        <f t="shared" si="10"/>
        <v>14556</v>
      </c>
    </row>
    <row r="77" spans="1:10" ht="15">
      <c r="A77" s="87">
        <v>86</v>
      </c>
      <c r="B77" s="86" t="s">
        <v>77</v>
      </c>
      <c r="C77" s="64">
        <v>240462</v>
      </c>
      <c r="D77" s="64">
        <v>260207</v>
      </c>
      <c r="E77" s="43">
        <v>260019</v>
      </c>
      <c r="F77" s="79">
        <f t="shared" si="6"/>
        <v>0.01997196755130385</v>
      </c>
      <c r="G77" s="79">
        <f t="shared" si="7"/>
        <v>0.08133093794445692</v>
      </c>
      <c r="H77" s="43">
        <f t="shared" si="8"/>
        <v>19557</v>
      </c>
      <c r="I77" s="80">
        <f t="shared" si="9"/>
        <v>0.036679851682636856</v>
      </c>
      <c r="J77" s="64">
        <f t="shared" si="10"/>
        <v>-188</v>
      </c>
    </row>
    <row r="78" spans="1:10" ht="15">
      <c r="A78" s="87">
        <v>87</v>
      </c>
      <c r="B78" s="86" t="s">
        <v>78</v>
      </c>
      <c r="C78" s="64">
        <v>20463</v>
      </c>
      <c r="D78" s="64">
        <v>24293</v>
      </c>
      <c r="E78" s="43">
        <v>23929</v>
      </c>
      <c r="F78" s="79">
        <f t="shared" si="6"/>
        <v>0.0018379780382785484</v>
      </c>
      <c r="G78" s="79">
        <f t="shared" si="7"/>
        <v>0.16937887895225529</v>
      </c>
      <c r="H78" s="43">
        <f t="shared" si="8"/>
        <v>3466</v>
      </c>
      <c r="I78" s="80">
        <f t="shared" si="9"/>
        <v>0.006500606735798912</v>
      </c>
      <c r="J78" s="64">
        <f t="shared" si="10"/>
        <v>-364</v>
      </c>
    </row>
    <row r="79" spans="1:22" ht="15">
      <c r="A79" s="87">
        <v>88</v>
      </c>
      <c r="B79" s="86" t="s">
        <v>79</v>
      </c>
      <c r="C79" s="64">
        <v>33603</v>
      </c>
      <c r="D79" s="64">
        <v>38288</v>
      </c>
      <c r="E79" s="43">
        <v>38332</v>
      </c>
      <c r="F79" s="79">
        <f t="shared" si="6"/>
        <v>0.00294426738113976</v>
      </c>
      <c r="G79" s="79">
        <f t="shared" si="7"/>
        <v>0.14073148230812724</v>
      </c>
      <c r="H79" s="43">
        <f t="shared" si="8"/>
        <v>4729</v>
      </c>
      <c r="I79" s="80">
        <f t="shared" si="9"/>
        <v>0.008869408324752758</v>
      </c>
      <c r="J79" s="64">
        <f t="shared" si="10"/>
        <v>44</v>
      </c>
      <c r="U79" s="26"/>
      <c r="V79" s="26"/>
    </row>
    <row r="80" spans="1:10" ht="15">
      <c r="A80" s="87">
        <v>90</v>
      </c>
      <c r="B80" s="86" t="s">
        <v>80</v>
      </c>
      <c r="C80" s="64">
        <v>11049</v>
      </c>
      <c r="D80" s="64">
        <v>12431</v>
      </c>
      <c r="E80" s="43">
        <v>12477</v>
      </c>
      <c r="F80" s="79">
        <f t="shared" si="6"/>
        <v>0.0009583539631243031</v>
      </c>
      <c r="G80" s="79">
        <f t="shared" si="7"/>
        <v>0.12924246538148249</v>
      </c>
      <c r="H80" s="43">
        <f t="shared" si="8"/>
        <v>1428</v>
      </c>
      <c r="I80" s="80">
        <f t="shared" si="9"/>
        <v>0.0026782649794347513</v>
      </c>
      <c r="J80" s="64">
        <f t="shared" si="10"/>
        <v>46</v>
      </c>
    </row>
    <row r="81" spans="1:10" ht="15">
      <c r="A81" s="87">
        <v>91</v>
      </c>
      <c r="B81" s="86" t="s">
        <v>81</v>
      </c>
      <c r="C81" s="64">
        <v>2224</v>
      </c>
      <c r="D81" s="64">
        <v>2537</v>
      </c>
      <c r="E81" s="43">
        <v>2708</v>
      </c>
      <c r="F81" s="79">
        <f t="shared" si="6"/>
        <v>0.00020800052353455258</v>
      </c>
      <c r="G81" s="79">
        <f t="shared" si="7"/>
        <v>0.21762589928057555</v>
      </c>
      <c r="H81" s="43">
        <f t="shared" si="8"/>
        <v>484</v>
      </c>
      <c r="I81" s="80">
        <f t="shared" si="9"/>
        <v>0.0009077592787439913</v>
      </c>
      <c r="J81" s="64">
        <f t="shared" si="10"/>
        <v>171</v>
      </c>
    </row>
    <row r="82" spans="1:10" ht="15">
      <c r="A82" s="87">
        <v>92</v>
      </c>
      <c r="B82" s="86" t="s">
        <v>82</v>
      </c>
      <c r="C82" s="64">
        <v>11837</v>
      </c>
      <c r="D82" s="64">
        <v>11366</v>
      </c>
      <c r="E82" s="43">
        <v>11308</v>
      </c>
      <c r="F82" s="79">
        <f t="shared" si="6"/>
        <v>0.0008685634860150372</v>
      </c>
      <c r="G82" s="79">
        <f t="shared" si="7"/>
        <v>-0.044690377629466926</v>
      </c>
      <c r="H82" s="43">
        <f t="shared" si="8"/>
        <v>-529</v>
      </c>
      <c r="I82" s="80">
        <f t="shared" si="9"/>
        <v>-0.0009921583852387837</v>
      </c>
      <c r="J82" s="64">
        <f t="shared" si="10"/>
        <v>-58</v>
      </c>
    </row>
    <row r="83" spans="1:10" ht="15">
      <c r="A83" s="87">
        <v>93</v>
      </c>
      <c r="B83" s="86" t="s">
        <v>83</v>
      </c>
      <c r="C83" s="64">
        <v>55022</v>
      </c>
      <c r="D83" s="64">
        <v>41398</v>
      </c>
      <c r="E83" s="43">
        <v>41575</v>
      </c>
      <c r="F83" s="79">
        <f t="shared" si="6"/>
        <v>0.0031933610657123427</v>
      </c>
      <c r="G83" s="79">
        <f t="shared" si="7"/>
        <v>-0.244393151830177</v>
      </c>
      <c r="H83" s="43">
        <f t="shared" si="8"/>
        <v>-13447</v>
      </c>
      <c r="I83" s="80">
        <f t="shared" si="9"/>
        <v>-0.025220328556343905</v>
      </c>
      <c r="J83" s="64">
        <f t="shared" si="10"/>
        <v>177</v>
      </c>
    </row>
    <row r="84" spans="1:10" ht="15">
      <c r="A84" s="87">
        <v>94</v>
      </c>
      <c r="B84" s="86" t="s">
        <v>84</v>
      </c>
      <c r="C84" s="64">
        <v>36881</v>
      </c>
      <c r="D84" s="64">
        <v>40236</v>
      </c>
      <c r="E84" s="43">
        <v>40642</v>
      </c>
      <c r="F84" s="79">
        <f t="shared" si="6"/>
        <v>0.00312169766524789</v>
      </c>
      <c r="G84" s="79">
        <f t="shared" si="7"/>
        <v>0.10197662753179143</v>
      </c>
      <c r="H84" s="43">
        <f t="shared" si="8"/>
        <v>3761</v>
      </c>
      <c r="I84" s="80">
        <f t="shared" si="9"/>
        <v>0.007053889767264775</v>
      </c>
      <c r="J84" s="64">
        <f t="shared" si="10"/>
        <v>406</v>
      </c>
    </row>
    <row r="85" spans="1:10" ht="15">
      <c r="A85" s="87">
        <v>95</v>
      </c>
      <c r="B85" s="86" t="s">
        <v>85</v>
      </c>
      <c r="C85" s="64">
        <v>69899</v>
      </c>
      <c r="D85" s="64">
        <v>67967</v>
      </c>
      <c r="E85" s="43">
        <v>67358</v>
      </c>
      <c r="F85" s="79">
        <f t="shared" si="6"/>
        <v>0.005173744189158195</v>
      </c>
      <c r="G85" s="79">
        <f t="shared" si="7"/>
        <v>-0.036352451394154425</v>
      </c>
      <c r="H85" s="43">
        <f t="shared" si="8"/>
        <v>-2541</v>
      </c>
      <c r="I85" s="80">
        <f t="shared" si="9"/>
        <v>-0.004765736213405954</v>
      </c>
      <c r="J85" s="64">
        <f t="shared" si="10"/>
        <v>-609</v>
      </c>
    </row>
    <row r="86" spans="1:10" ht="15">
      <c r="A86" s="87">
        <v>96</v>
      </c>
      <c r="B86" s="86" t="s">
        <v>86</v>
      </c>
      <c r="C86" s="64">
        <v>213587</v>
      </c>
      <c r="D86" s="64">
        <v>103494</v>
      </c>
      <c r="E86" s="43">
        <v>103366</v>
      </c>
      <c r="F86" s="79">
        <f t="shared" si="6"/>
        <v>0.007939505951134624</v>
      </c>
      <c r="G86" s="79">
        <f t="shared" si="7"/>
        <v>-0.5160473249776437</v>
      </c>
      <c r="H86" s="43">
        <f t="shared" si="8"/>
        <v>-110221</v>
      </c>
      <c r="I86" s="80">
        <f t="shared" si="9"/>
        <v>-0.20672342037694516</v>
      </c>
      <c r="J86" s="64">
        <f t="shared" si="10"/>
        <v>-128</v>
      </c>
    </row>
    <row r="87" spans="1:10" ht="15">
      <c r="A87" s="87">
        <v>97</v>
      </c>
      <c r="B87" s="86" t="s">
        <v>87</v>
      </c>
      <c r="C87" s="64">
        <v>23950</v>
      </c>
      <c r="D87" s="64">
        <v>36236</v>
      </c>
      <c r="E87" s="43">
        <v>36966</v>
      </c>
      <c r="F87" s="79">
        <f t="shared" si="6"/>
        <v>0.002839345403610883</v>
      </c>
      <c r="G87" s="79">
        <f t="shared" si="7"/>
        <v>0.5434655532359082</v>
      </c>
      <c r="H87" s="43">
        <f t="shared" si="8"/>
        <v>13016</v>
      </c>
      <c r="I87" s="80">
        <f t="shared" si="9"/>
        <v>0.02441197266969378</v>
      </c>
      <c r="J87" s="64">
        <f t="shared" si="10"/>
        <v>730</v>
      </c>
    </row>
    <row r="88" spans="1:10" ht="15">
      <c r="A88" s="87">
        <v>98</v>
      </c>
      <c r="B88" s="86" t="s">
        <v>88</v>
      </c>
      <c r="C88" s="64">
        <v>1883</v>
      </c>
      <c r="D88" s="64">
        <v>1861</v>
      </c>
      <c r="E88" s="43">
        <v>1889</v>
      </c>
      <c r="F88" s="79">
        <f t="shared" si="6"/>
        <v>0.00014509342280530645</v>
      </c>
      <c r="G88" s="79">
        <f t="shared" si="7"/>
        <v>0.003186404673393521</v>
      </c>
      <c r="H88" s="43">
        <f t="shared" si="8"/>
        <v>6</v>
      </c>
      <c r="I88" s="80">
        <f t="shared" si="9"/>
        <v>1.1253214199305676E-05</v>
      </c>
      <c r="J88" s="64">
        <f t="shared" si="10"/>
        <v>28</v>
      </c>
    </row>
    <row r="89" spans="1:10" ht="15.75" thickBot="1">
      <c r="A89" s="87">
        <v>99</v>
      </c>
      <c r="B89" s="86" t="s">
        <v>89</v>
      </c>
      <c r="C89" s="64">
        <v>3668</v>
      </c>
      <c r="D89" s="64">
        <v>3783</v>
      </c>
      <c r="E89" s="43">
        <v>3790</v>
      </c>
      <c r="F89" s="79">
        <f t="shared" si="6"/>
        <v>0.00029110856137221357</v>
      </c>
      <c r="G89" s="79">
        <f t="shared" si="7"/>
        <v>0.03326063249727372</v>
      </c>
      <c r="H89" s="43">
        <f t="shared" si="8"/>
        <v>122</v>
      </c>
      <c r="I89" s="80">
        <f t="shared" si="9"/>
        <v>0.0002288153553858821</v>
      </c>
      <c r="J89" s="64">
        <f t="shared" si="10"/>
        <v>7</v>
      </c>
    </row>
    <row r="90" spans="1:23" s="8" customFormat="1" ht="15.75" thickBot="1">
      <c r="A90" s="127" t="s">
        <v>90</v>
      </c>
      <c r="B90" s="128"/>
      <c r="C90" s="88">
        <v>12486017</v>
      </c>
      <c r="D90" s="88">
        <v>13058277</v>
      </c>
      <c r="E90" s="89">
        <v>13019198</v>
      </c>
      <c r="F90" s="90">
        <f t="shared" si="6"/>
        <v>1</v>
      </c>
      <c r="G90" s="90">
        <f t="shared" si="7"/>
        <v>0.0427022484431985</v>
      </c>
      <c r="H90" s="89">
        <f t="shared" si="8"/>
        <v>533181</v>
      </c>
      <c r="I90" s="91">
        <f t="shared" si="9"/>
        <v>1</v>
      </c>
      <c r="J90" s="88">
        <f t="shared" si="10"/>
        <v>-39079</v>
      </c>
      <c r="L90" s="26"/>
      <c r="M90" s="26"/>
      <c r="N90" s="26"/>
      <c r="O90" s="26"/>
      <c r="P90" s="26"/>
      <c r="Q90" s="26"/>
      <c r="R90" s="26"/>
      <c r="S90" s="26"/>
      <c r="T90" s="26"/>
      <c r="U90" s="6"/>
      <c r="V90" s="6"/>
      <c r="W90" s="26"/>
    </row>
    <row r="91" spans="1:9" ht="15">
      <c r="A91" s="19"/>
      <c r="B91" s="19"/>
      <c r="C91" s="9"/>
      <c r="D91" s="9"/>
      <c r="E91" s="9"/>
      <c r="F91" s="19"/>
      <c r="G91" s="19"/>
      <c r="H91" s="19"/>
      <c r="I91" s="19"/>
    </row>
    <row r="94" ht="15">
      <c r="F94" s="6"/>
    </row>
    <row r="98" ht="15">
      <c r="D98" s="24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C78"/>
  <sheetViews>
    <sheetView workbookViewId="0" topLeftCell="A1">
      <pane ySplit="1" topLeftCell="A2" activePane="bottomLeft" state="frozen"/>
      <selection pane="bottomLeft" activeCell="L3" sqref="L3"/>
    </sheetView>
  </sheetViews>
  <sheetFormatPr defaultColWidth="8.8515625" defaultRowHeight="15"/>
  <cols>
    <col min="1" max="1" width="17.28125" style="4" bestFit="1" customWidth="1"/>
    <col min="2" max="2" width="34.421875" style="4" bestFit="1" customWidth="1"/>
    <col min="3" max="3" width="12.00390625" style="4" customWidth="1"/>
    <col min="4" max="4" width="8.8515625" style="0" customWidth="1"/>
    <col min="5" max="5" width="12.00390625" style="4" customWidth="1"/>
    <col min="6" max="6" width="17.8515625" style="4" customWidth="1"/>
    <col min="7" max="7" width="28.421875" style="4" customWidth="1"/>
    <col min="8" max="8" width="26.7109375" style="4" customWidth="1"/>
    <col min="9" max="9" width="22.00390625" style="4" customWidth="1"/>
    <col min="10" max="10" width="27.57421875" style="4" customWidth="1"/>
    <col min="11" max="11" width="8.8515625" style="4" customWidth="1"/>
    <col min="12" max="12" width="32.7109375" style="6" bestFit="1" customWidth="1"/>
    <col min="13" max="14" width="8.8515625" style="6" customWidth="1"/>
    <col min="15" max="20" width="8.8515625" style="4" customWidth="1"/>
    <col min="21" max="21" width="33.28125" style="6" bestFit="1" customWidth="1"/>
    <col min="22" max="29" width="8.8515625" style="6" customWidth="1"/>
    <col min="30" max="16384" width="8.8515625" style="4" customWidth="1"/>
  </cols>
  <sheetData>
    <row r="1" spans="1:11" ht="30.75" thickBot="1">
      <c r="A1" s="81" t="s">
        <v>1</v>
      </c>
      <c r="B1" s="82" t="s">
        <v>91</v>
      </c>
      <c r="C1" s="83">
        <v>41671</v>
      </c>
      <c r="D1" s="83">
        <v>42005</v>
      </c>
      <c r="E1" s="83">
        <v>42036</v>
      </c>
      <c r="F1" s="84" t="s">
        <v>278</v>
      </c>
      <c r="G1" s="84" t="s">
        <v>279</v>
      </c>
      <c r="H1" s="84" t="s">
        <v>282</v>
      </c>
      <c r="I1" s="84" t="s">
        <v>280</v>
      </c>
      <c r="J1" s="84" t="s">
        <v>281</v>
      </c>
      <c r="K1" s="6"/>
    </row>
    <row r="2" spans="1:24" ht="15">
      <c r="A2" s="99">
        <v>10</v>
      </c>
      <c r="B2" s="86" t="s">
        <v>10</v>
      </c>
      <c r="C2" s="43">
        <v>413428</v>
      </c>
      <c r="D2" s="43">
        <v>427341</v>
      </c>
      <c r="E2" s="43">
        <v>423702</v>
      </c>
      <c r="F2" s="79">
        <f aca="true" t="shared" si="0" ref="F2:F26">E2/$E$26</f>
        <v>0.11978728457049803</v>
      </c>
      <c r="G2" s="79">
        <f aca="true" t="shared" si="1" ref="G2:G26">(E2-C2)/C2</f>
        <v>0.024850759987228733</v>
      </c>
      <c r="H2" s="43">
        <f aca="true" t="shared" si="2" ref="H2:H26">E2-C2</f>
        <v>10274</v>
      </c>
      <c r="I2" s="80">
        <f>H2/$H$26</f>
        <v>0.17383506480322156</v>
      </c>
      <c r="J2" s="64">
        <f>E2-D2</f>
        <v>-3639</v>
      </c>
      <c r="K2" s="7"/>
      <c r="L2" s="36"/>
      <c r="M2" s="37"/>
      <c r="U2" s="36"/>
      <c r="V2" s="37"/>
      <c r="W2" s="38"/>
      <c r="X2" s="37"/>
    </row>
    <row r="3" spans="1:24" ht="15">
      <c r="A3" s="99">
        <v>11</v>
      </c>
      <c r="B3" s="86" t="s">
        <v>11</v>
      </c>
      <c r="C3" s="43">
        <v>14158</v>
      </c>
      <c r="D3" s="43">
        <v>14470</v>
      </c>
      <c r="E3" s="43">
        <v>14438</v>
      </c>
      <c r="F3" s="79">
        <f t="shared" si="0"/>
        <v>0.004081851902112453</v>
      </c>
      <c r="G3" s="79">
        <f t="shared" si="1"/>
        <v>0.0197768046334228</v>
      </c>
      <c r="H3" s="43">
        <f t="shared" si="2"/>
        <v>280</v>
      </c>
      <c r="I3" s="80">
        <f aca="true" t="shared" si="3" ref="I3:I26">H3/$H$26</f>
        <v>0.004737572332577578</v>
      </c>
      <c r="J3" s="64">
        <f aca="true" t="shared" si="4" ref="J3:J26">E3-D3</f>
        <v>-32</v>
      </c>
      <c r="K3" s="7"/>
      <c r="L3" s="36"/>
      <c r="M3" s="37"/>
      <c r="U3" s="36"/>
      <c r="V3" s="37"/>
      <c r="W3" s="38"/>
      <c r="X3" s="37"/>
    </row>
    <row r="4" spans="1:24" ht="17.25" customHeight="1">
      <c r="A4" s="99">
        <v>12</v>
      </c>
      <c r="B4" s="86" t="s">
        <v>12</v>
      </c>
      <c r="C4" s="43">
        <v>3015</v>
      </c>
      <c r="D4" s="43">
        <v>3735</v>
      </c>
      <c r="E4" s="43">
        <v>3827</v>
      </c>
      <c r="F4" s="79">
        <f t="shared" si="0"/>
        <v>0.0010819536798299181</v>
      </c>
      <c r="G4" s="79">
        <f t="shared" si="1"/>
        <v>0.2693200663349917</v>
      </c>
      <c r="H4" s="43">
        <f t="shared" si="2"/>
        <v>812</v>
      </c>
      <c r="I4" s="80">
        <f t="shared" si="3"/>
        <v>0.013738959764474975</v>
      </c>
      <c r="J4" s="64">
        <f t="shared" si="4"/>
        <v>92</v>
      </c>
      <c r="K4" s="7"/>
      <c r="L4" s="36"/>
      <c r="M4" s="37"/>
      <c r="U4" s="36"/>
      <c r="V4" s="37"/>
      <c r="W4" s="38"/>
      <c r="X4" s="37"/>
    </row>
    <row r="5" spans="1:24" ht="15">
      <c r="A5" s="99">
        <v>13</v>
      </c>
      <c r="B5" s="86" t="s">
        <v>13</v>
      </c>
      <c r="C5" s="43">
        <v>441025</v>
      </c>
      <c r="D5" s="43">
        <v>437541</v>
      </c>
      <c r="E5" s="43">
        <v>433087</v>
      </c>
      <c r="F5" s="79">
        <f t="shared" si="0"/>
        <v>0.12244057312163568</v>
      </c>
      <c r="G5" s="79">
        <f t="shared" si="1"/>
        <v>-0.017998979649679725</v>
      </c>
      <c r="H5" s="43">
        <f t="shared" si="2"/>
        <v>-7938</v>
      </c>
      <c r="I5" s="80">
        <f t="shared" si="3"/>
        <v>-0.13431017562857434</v>
      </c>
      <c r="J5" s="64">
        <f t="shared" si="4"/>
        <v>-4454</v>
      </c>
      <c r="K5" s="7"/>
      <c r="L5" s="36"/>
      <c r="M5" s="37"/>
      <c r="U5" s="36"/>
      <c r="V5" s="37"/>
      <c r="W5" s="38"/>
      <c r="X5" s="37"/>
    </row>
    <row r="6" spans="1:24" ht="15">
      <c r="A6" s="99">
        <v>14</v>
      </c>
      <c r="B6" s="86" t="s">
        <v>14</v>
      </c>
      <c r="C6" s="43">
        <v>487853</v>
      </c>
      <c r="D6" s="43">
        <v>492246</v>
      </c>
      <c r="E6" s="43">
        <v>490808</v>
      </c>
      <c r="F6" s="79">
        <f t="shared" si="0"/>
        <v>0.13875921653774823</v>
      </c>
      <c r="G6" s="79">
        <f t="shared" si="1"/>
        <v>0.006057152461909633</v>
      </c>
      <c r="H6" s="43">
        <f t="shared" si="2"/>
        <v>2955</v>
      </c>
      <c r="I6" s="80">
        <f t="shared" si="3"/>
        <v>0.04999830800988122</v>
      </c>
      <c r="J6" s="64">
        <f t="shared" si="4"/>
        <v>-1438</v>
      </c>
      <c r="K6" s="7"/>
      <c r="L6" s="36"/>
      <c r="M6" s="37"/>
      <c r="U6" s="36"/>
      <c r="V6" s="37"/>
      <c r="W6" s="38"/>
      <c r="X6" s="37"/>
    </row>
    <row r="7" spans="1:24" ht="15">
      <c r="A7" s="99">
        <v>15</v>
      </c>
      <c r="B7" s="86" t="s">
        <v>15</v>
      </c>
      <c r="C7" s="43">
        <v>66931</v>
      </c>
      <c r="D7" s="43">
        <v>63503</v>
      </c>
      <c r="E7" s="43">
        <v>63278</v>
      </c>
      <c r="F7" s="79">
        <f t="shared" si="0"/>
        <v>0.01788969557153843</v>
      </c>
      <c r="G7" s="79">
        <f t="shared" si="1"/>
        <v>-0.05457859586738582</v>
      </c>
      <c r="H7" s="43">
        <f t="shared" si="2"/>
        <v>-3653</v>
      </c>
      <c r="I7" s="80">
        <f t="shared" si="3"/>
        <v>-0.061808399038949614</v>
      </c>
      <c r="J7" s="64">
        <f t="shared" si="4"/>
        <v>-225</v>
      </c>
      <c r="K7" s="7"/>
      <c r="L7" s="36"/>
      <c r="M7" s="37"/>
      <c r="U7" s="36"/>
      <c r="V7" s="37"/>
      <c r="W7" s="38"/>
      <c r="X7" s="37"/>
    </row>
    <row r="8" spans="1:24" ht="15">
      <c r="A8" s="99">
        <v>16</v>
      </c>
      <c r="B8" s="86" t="s">
        <v>16</v>
      </c>
      <c r="C8" s="43">
        <v>69799</v>
      </c>
      <c r="D8" s="43">
        <v>70249</v>
      </c>
      <c r="E8" s="43">
        <v>69535</v>
      </c>
      <c r="F8" s="79">
        <f t="shared" si="0"/>
        <v>0.019658648844257474</v>
      </c>
      <c r="G8" s="79">
        <f t="shared" si="1"/>
        <v>-0.0037822891445436183</v>
      </c>
      <c r="H8" s="43">
        <f t="shared" si="2"/>
        <v>-264</v>
      </c>
      <c r="I8" s="80">
        <f t="shared" si="3"/>
        <v>-0.004466853913573145</v>
      </c>
      <c r="J8" s="64">
        <f t="shared" si="4"/>
        <v>-714</v>
      </c>
      <c r="K8" s="7"/>
      <c r="L8" s="36"/>
      <c r="M8" s="37"/>
      <c r="U8" s="36"/>
      <c r="V8" s="37"/>
      <c r="W8" s="38"/>
      <c r="X8" s="37"/>
    </row>
    <row r="9" spans="1:24" ht="15">
      <c r="A9" s="99">
        <v>17</v>
      </c>
      <c r="B9" s="86" t="s">
        <v>17</v>
      </c>
      <c r="C9" s="43">
        <v>47212</v>
      </c>
      <c r="D9" s="43">
        <v>51107</v>
      </c>
      <c r="E9" s="43">
        <v>51138</v>
      </c>
      <c r="F9" s="79">
        <f t="shared" si="0"/>
        <v>0.01445752476591125</v>
      </c>
      <c r="G9" s="79">
        <f t="shared" si="1"/>
        <v>0.08315682453613488</v>
      </c>
      <c r="H9" s="43">
        <f t="shared" si="2"/>
        <v>3926</v>
      </c>
      <c r="I9" s="80">
        <f t="shared" si="3"/>
        <v>0.06642753206321275</v>
      </c>
      <c r="J9" s="64">
        <f t="shared" si="4"/>
        <v>31</v>
      </c>
      <c r="K9" s="7"/>
      <c r="L9" s="36"/>
      <c r="M9" s="37"/>
      <c r="U9" s="36"/>
      <c r="V9" s="37"/>
      <c r="W9" s="38"/>
      <c r="X9" s="37"/>
    </row>
    <row r="10" spans="1:24" ht="15">
      <c r="A10" s="99">
        <v>18</v>
      </c>
      <c r="B10" s="86" t="s">
        <v>18</v>
      </c>
      <c r="C10" s="43">
        <v>67769</v>
      </c>
      <c r="D10" s="43">
        <v>63607</v>
      </c>
      <c r="E10" s="43">
        <v>63184</v>
      </c>
      <c r="F10" s="79">
        <f t="shared" si="0"/>
        <v>0.017863120278644774</v>
      </c>
      <c r="G10" s="79">
        <f t="shared" si="1"/>
        <v>-0.06765630302940873</v>
      </c>
      <c r="H10" s="43">
        <f t="shared" si="2"/>
        <v>-4585</v>
      </c>
      <c r="I10" s="80">
        <f t="shared" si="3"/>
        <v>-0.07757774694595783</v>
      </c>
      <c r="J10" s="64">
        <f t="shared" si="4"/>
        <v>-423</v>
      </c>
      <c r="K10" s="7"/>
      <c r="L10" s="36"/>
      <c r="M10" s="37"/>
      <c r="U10" s="36"/>
      <c r="V10" s="37"/>
      <c r="W10" s="38"/>
      <c r="X10" s="37"/>
    </row>
    <row r="11" spans="1:24" ht="15">
      <c r="A11" s="99">
        <v>19</v>
      </c>
      <c r="B11" s="86" t="s">
        <v>19</v>
      </c>
      <c r="C11" s="43">
        <v>8058</v>
      </c>
      <c r="D11" s="43">
        <v>7957</v>
      </c>
      <c r="E11" s="43">
        <v>7981</v>
      </c>
      <c r="F11" s="79">
        <f t="shared" si="0"/>
        <v>0.002256355453023929</v>
      </c>
      <c r="G11" s="79">
        <f t="shared" si="1"/>
        <v>-0.00955572102258625</v>
      </c>
      <c r="H11" s="43">
        <f t="shared" si="2"/>
        <v>-77</v>
      </c>
      <c r="I11" s="80">
        <f t="shared" si="3"/>
        <v>-0.001302832391458834</v>
      </c>
      <c r="J11" s="64">
        <f t="shared" si="4"/>
        <v>24</v>
      </c>
      <c r="K11" s="7"/>
      <c r="L11" s="36"/>
      <c r="M11" s="37"/>
      <c r="U11" s="36"/>
      <c r="V11" s="37"/>
      <c r="W11" s="38"/>
      <c r="X11" s="37"/>
    </row>
    <row r="12" spans="1:11" ht="15">
      <c r="A12" s="99">
        <v>20</v>
      </c>
      <c r="B12" s="86" t="s">
        <v>20</v>
      </c>
      <c r="C12" s="43">
        <v>70138</v>
      </c>
      <c r="D12" s="43">
        <v>72419</v>
      </c>
      <c r="E12" s="43">
        <v>72630</v>
      </c>
      <c r="F12" s="79">
        <f t="shared" si="0"/>
        <v>0.020533654498575114</v>
      </c>
      <c r="G12" s="79">
        <f t="shared" si="1"/>
        <v>0.0355299552311158</v>
      </c>
      <c r="H12" s="43">
        <f t="shared" si="2"/>
        <v>2492</v>
      </c>
      <c r="I12" s="80">
        <f t="shared" si="3"/>
        <v>0.042164393759940445</v>
      </c>
      <c r="J12" s="64">
        <f t="shared" si="4"/>
        <v>211</v>
      </c>
      <c r="K12" s="6"/>
    </row>
    <row r="13" spans="1:22" ht="15">
      <c r="A13" s="99">
        <v>21</v>
      </c>
      <c r="B13" s="86" t="s">
        <v>21</v>
      </c>
      <c r="C13" s="43">
        <v>17700</v>
      </c>
      <c r="D13" s="43">
        <v>18934</v>
      </c>
      <c r="E13" s="43">
        <v>18725</v>
      </c>
      <c r="F13" s="79">
        <f t="shared" si="0"/>
        <v>0.005293854887592165</v>
      </c>
      <c r="G13" s="79">
        <f t="shared" si="1"/>
        <v>0.05790960451977401</v>
      </c>
      <c r="H13" s="43">
        <f t="shared" si="2"/>
        <v>1025</v>
      </c>
      <c r="I13" s="80">
        <f t="shared" si="3"/>
        <v>0.01734289871747149</v>
      </c>
      <c r="J13" s="64">
        <f t="shared" si="4"/>
        <v>-209</v>
      </c>
      <c r="K13" s="6"/>
      <c r="L13" s="1"/>
      <c r="M13" s="37"/>
      <c r="U13" s="1"/>
      <c r="V13" s="37"/>
    </row>
    <row r="14" spans="1:22" ht="15">
      <c r="A14" s="99">
        <v>22</v>
      </c>
      <c r="B14" s="86" t="s">
        <v>22</v>
      </c>
      <c r="C14" s="43">
        <v>182325</v>
      </c>
      <c r="D14" s="43">
        <v>190795</v>
      </c>
      <c r="E14" s="43">
        <v>191221</v>
      </c>
      <c r="F14" s="79">
        <f t="shared" si="0"/>
        <v>0.054061213642737596</v>
      </c>
      <c r="G14" s="79">
        <f t="shared" si="1"/>
        <v>0.04879199232140408</v>
      </c>
      <c r="H14" s="43">
        <f t="shared" si="2"/>
        <v>8896</v>
      </c>
      <c r="I14" s="80">
        <f t="shared" si="3"/>
        <v>0.15051944096646475</v>
      </c>
      <c r="J14" s="64">
        <f t="shared" si="4"/>
        <v>426</v>
      </c>
      <c r="K14" s="6"/>
      <c r="L14" s="1"/>
      <c r="M14" s="37"/>
      <c r="U14" s="1"/>
      <c r="V14" s="37"/>
    </row>
    <row r="15" spans="1:22" ht="15">
      <c r="A15" s="99">
        <v>23</v>
      </c>
      <c r="B15" s="86" t="s">
        <v>23</v>
      </c>
      <c r="C15" s="43">
        <v>208290</v>
      </c>
      <c r="D15" s="43">
        <v>212475</v>
      </c>
      <c r="E15" s="43">
        <v>212481</v>
      </c>
      <c r="F15" s="79">
        <f t="shared" si="0"/>
        <v>0.060071753290812865</v>
      </c>
      <c r="G15" s="79">
        <f t="shared" si="1"/>
        <v>0.020120985164914302</v>
      </c>
      <c r="H15" s="43">
        <f t="shared" si="2"/>
        <v>4191</v>
      </c>
      <c r="I15" s="80">
        <f t="shared" si="3"/>
        <v>0.07091130587797367</v>
      </c>
      <c r="J15" s="64">
        <f t="shared" si="4"/>
        <v>6</v>
      </c>
      <c r="K15" s="6"/>
      <c r="L15" s="1"/>
      <c r="M15" s="37"/>
      <c r="U15" s="1"/>
      <c r="V15" s="37"/>
    </row>
    <row r="16" spans="1:22" ht="15">
      <c r="A16" s="99">
        <v>24</v>
      </c>
      <c r="B16" s="86" t="s">
        <v>24</v>
      </c>
      <c r="C16" s="43">
        <v>153096</v>
      </c>
      <c r="D16" s="43">
        <v>150249</v>
      </c>
      <c r="E16" s="43">
        <v>148831</v>
      </c>
      <c r="F16" s="79">
        <f t="shared" si="0"/>
        <v>0.04207688741122721</v>
      </c>
      <c r="G16" s="79">
        <f t="shared" si="1"/>
        <v>-0.02785833725244291</v>
      </c>
      <c r="H16" s="43">
        <f t="shared" si="2"/>
        <v>-4265</v>
      </c>
      <c r="I16" s="80">
        <f t="shared" si="3"/>
        <v>-0.07216337856586917</v>
      </c>
      <c r="J16" s="64">
        <f t="shared" si="4"/>
        <v>-1418</v>
      </c>
      <c r="K16" s="6"/>
      <c r="L16" s="1"/>
      <c r="M16" s="37"/>
      <c r="U16" s="1"/>
      <c r="V16" s="37"/>
    </row>
    <row r="17" spans="1:22" ht="15">
      <c r="A17" s="99">
        <v>25</v>
      </c>
      <c r="B17" s="86" t="s">
        <v>25</v>
      </c>
      <c r="C17" s="43">
        <v>373804</v>
      </c>
      <c r="D17" s="43">
        <v>394582</v>
      </c>
      <c r="E17" s="43">
        <v>393963</v>
      </c>
      <c r="F17" s="79">
        <f t="shared" si="0"/>
        <v>0.11137959696023884</v>
      </c>
      <c r="G17" s="79">
        <f t="shared" si="1"/>
        <v>0.053929331949363835</v>
      </c>
      <c r="H17" s="43">
        <f t="shared" si="2"/>
        <v>20159</v>
      </c>
      <c r="I17" s="80">
        <f t="shared" si="3"/>
        <v>0.34108828804439784</v>
      </c>
      <c r="J17" s="64">
        <f t="shared" si="4"/>
        <v>-619</v>
      </c>
      <c r="K17" s="6"/>
      <c r="L17" s="1"/>
      <c r="M17" s="37"/>
      <c r="U17" s="1"/>
      <c r="V17" s="37"/>
    </row>
    <row r="18" spans="1:22" ht="15">
      <c r="A18" s="99">
        <v>26</v>
      </c>
      <c r="B18" s="86" t="s">
        <v>26</v>
      </c>
      <c r="C18" s="43">
        <v>32170</v>
      </c>
      <c r="D18" s="43">
        <v>34782</v>
      </c>
      <c r="E18" s="43">
        <v>34917</v>
      </c>
      <c r="F18" s="79">
        <f t="shared" si="0"/>
        <v>0.00987159044646492</v>
      </c>
      <c r="G18" s="79">
        <f t="shared" si="1"/>
        <v>0.08539011501398819</v>
      </c>
      <c r="H18" s="43">
        <f t="shared" si="2"/>
        <v>2747</v>
      </c>
      <c r="I18" s="80">
        <f t="shared" si="3"/>
        <v>0.046478968562823596</v>
      </c>
      <c r="J18" s="64">
        <f t="shared" si="4"/>
        <v>135</v>
      </c>
      <c r="K18" s="6"/>
      <c r="L18" s="1"/>
      <c r="M18" s="37"/>
      <c r="U18" s="1"/>
      <c r="V18" s="37"/>
    </row>
    <row r="19" spans="1:22" ht="15">
      <c r="A19" s="99">
        <v>27</v>
      </c>
      <c r="B19" s="86" t="s">
        <v>27</v>
      </c>
      <c r="C19" s="43">
        <v>112795</v>
      </c>
      <c r="D19" s="43">
        <v>122146</v>
      </c>
      <c r="E19" s="43">
        <v>122237</v>
      </c>
      <c r="F19" s="79">
        <f t="shared" si="0"/>
        <v>0.034558341249378025</v>
      </c>
      <c r="G19" s="79">
        <f t="shared" si="1"/>
        <v>0.08370938428121814</v>
      </c>
      <c r="H19" s="43">
        <f t="shared" si="2"/>
        <v>9442</v>
      </c>
      <c r="I19" s="80">
        <f t="shared" si="3"/>
        <v>0.15975770701499103</v>
      </c>
      <c r="J19" s="64">
        <f t="shared" si="4"/>
        <v>91</v>
      </c>
      <c r="K19" s="6"/>
      <c r="L19" s="1"/>
      <c r="M19" s="37"/>
      <c r="U19" s="1"/>
      <c r="V19" s="37"/>
    </row>
    <row r="20" spans="1:22" ht="15">
      <c r="A20" s="99">
        <v>28</v>
      </c>
      <c r="B20" s="86" t="s">
        <v>28</v>
      </c>
      <c r="C20" s="43">
        <v>169202</v>
      </c>
      <c r="D20" s="43">
        <v>135208</v>
      </c>
      <c r="E20" s="43">
        <v>137005</v>
      </c>
      <c r="F20" s="79">
        <f t="shared" si="0"/>
        <v>0.03873348939250011</v>
      </c>
      <c r="G20" s="79">
        <f t="shared" si="1"/>
        <v>-0.19028734884930437</v>
      </c>
      <c r="H20" s="43">
        <f t="shared" si="2"/>
        <v>-32197</v>
      </c>
      <c r="I20" s="80">
        <f t="shared" si="3"/>
        <v>-0.5447700585428581</v>
      </c>
      <c r="J20" s="64">
        <f t="shared" si="4"/>
        <v>1797</v>
      </c>
      <c r="K20" s="6"/>
      <c r="L20" s="1"/>
      <c r="M20" s="37"/>
      <c r="U20" s="1"/>
      <c r="V20" s="37"/>
    </row>
    <row r="21" spans="1:22" ht="15">
      <c r="A21" s="99">
        <v>29</v>
      </c>
      <c r="B21" s="86" t="s">
        <v>29</v>
      </c>
      <c r="C21" s="43">
        <v>143775</v>
      </c>
      <c r="D21" s="43">
        <v>153841</v>
      </c>
      <c r="E21" s="43">
        <v>155119</v>
      </c>
      <c r="F21" s="79">
        <f t="shared" si="0"/>
        <v>0.04385460487628353</v>
      </c>
      <c r="G21" s="79">
        <f t="shared" si="1"/>
        <v>0.07890106068509824</v>
      </c>
      <c r="H21" s="43">
        <f t="shared" si="2"/>
        <v>11344</v>
      </c>
      <c r="I21" s="80">
        <f t="shared" si="3"/>
        <v>0.191939359074143</v>
      </c>
      <c r="J21" s="64">
        <f t="shared" si="4"/>
        <v>1278</v>
      </c>
      <c r="K21" s="6"/>
      <c r="L21" s="1"/>
      <c r="M21" s="37"/>
      <c r="U21" s="1"/>
      <c r="V21" s="37"/>
    </row>
    <row r="22" spans="1:22" ht="15">
      <c r="A22" s="99">
        <v>30</v>
      </c>
      <c r="B22" s="86" t="s">
        <v>30</v>
      </c>
      <c r="C22" s="43">
        <v>43141</v>
      </c>
      <c r="D22" s="43">
        <v>45380</v>
      </c>
      <c r="E22" s="43">
        <v>45756</v>
      </c>
      <c r="F22" s="79">
        <f t="shared" si="0"/>
        <v>0.012935947889808657</v>
      </c>
      <c r="G22" s="79">
        <f t="shared" si="1"/>
        <v>0.060615192044690666</v>
      </c>
      <c r="H22" s="43">
        <f t="shared" si="2"/>
        <v>2615</v>
      </c>
      <c r="I22" s="80">
        <f t="shared" si="3"/>
        <v>0.04424554160603702</v>
      </c>
      <c r="J22" s="64">
        <f t="shared" si="4"/>
        <v>376</v>
      </c>
      <c r="K22" s="6"/>
      <c r="L22" s="1"/>
      <c r="M22" s="37"/>
      <c r="U22" s="1"/>
      <c r="V22" s="37"/>
    </row>
    <row r="23" spans="1:22" ht="15">
      <c r="A23" s="99">
        <v>31</v>
      </c>
      <c r="B23" s="86" t="s">
        <v>31</v>
      </c>
      <c r="C23" s="43">
        <v>160580</v>
      </c>
      <c r="D23" s="43">
        <v>163940</v>
      </c>
      <c r="E23" s="43">
        <v>164122</v>
      </c>
      <c r="F23" s="79">
        <f t="shared" si="0"/>
        <v>0.04639989596055548</v>
      </c>
      <c r="G23" s="79">
        <f t="shared" si="1"/>
        <v>0.022057541412380123</v>
      </c>
      <c r="H23" s="43">
        <f t="shared" si="2"/>
        <v>3542</v>
      </c>
      <c r="I23" s="80">
        <f t="shared" si="3"/>
        <v>0.05993029000710636</v>
      </c>
      <c r="J23" s="64">
        <f t="shared" si="4"/>
        <v>182</v>
      </c>
      <c r="K23" s="6"/>
      <c r="U23" s="1"/>
      <c r="V23" s="23"/>
    </row>
    <row r="24" spans="1:22" ht="15">
      <c r="A24" s="99">
        <v>32</v>
      </c>
      <c r="B24" s="86" t="s">
        <v>32</v>
      </c>
      <c r="C24" s="43">
        <v>49624</v>
      </c>
      <c r="D24" s="43">
        <v>53496</v>
      </c>
      <c r="E24" s="43">
        <v>53494</v>
      </c>
      <c r="F24" s="79">
        <f t="shared" si="0"/>
        <v>0.015123603383543674</v>
      </c>
      <c r="G24" s="79">
        <f t="shared" si="1"/>
        <v>0.07798645816540384</v>
      </c>
      <c r="H24" s="43">
        <f t="shared" si="2"/>
        <v>3870</v>
      </c>
      <c r="I24" s="80">
        <f t="shared" si="3"/>
        <v>0.06548001759669723</v>
      </c>
      <c r="J24" s="64">
        <f t="shared" si="4"/>
        <v>-2</v>
      </c>
      <c r="K24" s="6"/>
      <c r="U24" s="1"/>
      <c r="V24" s="7"/>
    </row>
    <row r="25" spans="1:22" ht="15.75" thickBot="1">
      <c r="A25" s="99">
        <v>33</v>
      </c>
      <c r="B25" s="86" t="s">
        <v>33</v>
      </c>
      <c r="C25" s="43">
        <v>142130</v>
      </c>
      <c r="D25" s="43">
        <v>169308</v>
      </c>
      <c r="E25" s="43">
        <v>165641</v>
      </c>
      <c r="F25" s="79">
        <f t="shared" si="0"/>
        <v>0.04682934138508165</v>
      </c>
      <c r="G25" s="79">
        <f t="shared" si="1"/>
        <v>0.16541898262154367</v>
      </c>
      <c r="H25" s="43">
        <f t="shared" si="2"/>
        <v>23511</v>
      </c>
      <c r="I25" s="80">
        <f t="shared" si="3"/>
        <v>0.39780379682582656</v>
      </c>
      <c r="J25" s="64">
        <f t="shared" si="4"/>
        <v>-3667</v>
      </c>
      <c r="K25" s="6"/>
      <c r="U25" s="1"/>
      <c r="V25" s="7"/>
    </row>
    <row r="26" spans="1:29" s="8" customFormat="1" ht="15.75" thickBot="1">
      <c r="A26" s="129" t="s">
        <v>255</v>
      </c>
      <c r="B26" s="130"/>
      <c r="C26" s="89">
        <v>3478018</v>
      </c>
      <c r="D26" s="89">
        <v>3549311</v>
      </c>
      <c r="E26" s="89">
        <v>3537120</v>
      </c>
      <c r="F26" s="90">
        <f t="shared" si="0"/>
        <v>1</v>
      </c>
      <c r="G26" s="90">
        <f t="shared" si="1"/>
        <v>0.01699301153703057</v>
      </c>
      <c r="H26" s="89">
        <f t="shared" si="2"/>
        <v>59102</v>
      </c>
      <c r="I26" s="91">
        <f t="shared" si="3"/>
        <v>1</v>
      </c>
      <c r="J26" s="88">
        <f t="shared" si="4"/>
        <v>-12191</v>
      </c>
      <c r="K26" s="7"/>
      <c r="L26" s="26"/>
      <c r="M26" s="26"/>
      <c r="N26" s="26"/>
      <c r="U26" s="1"/>
      <c r="V26" s="7"/>
      <c r="W26" s="26"/>
      <c r="X26" s="26"/>
      <c r="Y26" s="26"/>
      <c r="Z26" s="26"/>
      <c r="AA26" s="26"/>
      <c r="AB26" s="26"/>
      <c r="AC26" s="26"/>
    </row>
    <row r="27" spans="3:22" ht="15">
      <c r="C27" s="10"/>
      <c r="E27" s="10"/>
      <c r="F27" s="11"/>
      <c r="H27" s="17"/>
      <c r="I27" s="16"/>
      <c r="K27" s="7"/>
      <c r="U27" s="1"/>
      <c r="V27" s="7"/>
    </row>
    <row r="28" spans="11:22" ht="15">
      <c r="K28" s="7"/>
      <c r="U28" s="1"/>
      <c r="V28" s="7"/>
    </row>
    <row r="29" spans="11:22" ht="15">
      <c r="K29" s="7"/>
      <c r="U29" s="1"/>
      <c r="V29" s="7"/>
    </row>
    <row r="30" spans="2:11" ht="15">
      <c r="B30" s="6"/>
      <c r="C30" s="6"/>
      <c r="K30" s="7"/>
    </row>
    <row r="31" spans="2:11" ht="15">
      <c r="B31" s="6"/>
      <c r="C31" s="6"/>
      <c r="K31" s="7"/>
    </row>
    <row r="32" spans="2:11" ht="15">
      <c r="B32" s="6"/>
      <c r="C32" s="6"/>
      <c r="K32" s="7"/>
    </row>
    <row r="33" spans="2:11" ht="15">
      <c r="B33" s="35"/>
      <c r="C33" s="6"/>
      <c r="K33" s="7"/>
    </row>
    <row r="34" spans="2:11" ht="15">
      <c r="B34" s="6"/>
      <c r="C34" s="6"/>
      <c r="K34" s="7"/>
    </row>
    <row r="35" spans="2:11" ht="15">
      <c r="B35" s="6"/>
      <c r="C35" s="6"/>
      <c r="K35" s="7"/>
    </row>
    <row r="36" spans="2:11" ht="15">
      <c r="B36" s="6"/>
      <c r="C36" s="6"/>
      <c r="K36" s="6"/>
    </row>
    <row r="37" ht="15">
      <c r="K37" s="6"/>
    </row>
    <row r="38" ht="15">
      <c r="K38" s="6"/>
    </row>
    <row r="39" ht="15">
      <c r="K39" s="6"/>
    </row>
    <row r="40" ht="15">
      <c r="K40" s="6"/>
    </row>
    <row r="41" ht="15">
      <c r="K41" s="6"/>
    </row>
    <row r="42" ht="15">
      <c r="K42" s="6"/>
    </row>
    <row r="43" ht="15">
      <c r="K43" s="6"/>
    </row>
    <row r="44" ht="15">
      <c r="K44" s="6"/>
    </row>
    <row r="45" ht="15">
      <c r="K45" s="6"/>
    </row>
    <row r="46" ht="15">
      <c r="K46" s="6"/>
    </row>
    <row r="47" ht="15">
      <c r="K47" s="6"/>
    </row>
    <row r="48" ht="15">
      <c r="K48" s="6"/>
    </row>
    <row r="49" ht="15">
      <c r="K49" s="6"/>
    </row>
    <row r="50" ht="15">
      <c r="K50" s="6"/>
    </row>
    <row r="51" ht="15">
      <c r="K51" s="6"/>
    </row>
    <row r="52" ht="15">
      <c r="K52" s="6"/>
    </row>
    <row r="53" ht="15">
      <c r="K53" s="6"/>
    </row>
    <row r="54" ht="15">
      <c r="K54" s="6"/>
    </row>
    <row r="55" ht="15">
      <c r="K55" s="6"/>
    </row>
    <row r="56" ht="15">
      <c r="K56" s="6"/>
    </row>
    <row r="57" ht="15">
      <c r="K57" s="6"/>
    </row>
    <row r="58" ht="15">
      <c r="K58" s="6"/>
    </row>
    <row r="59" ht="15">
      <c r="K59" s="6"/>
    </row>
    <row r="60" ht="15">
      <c r="K60" s="6"/>
    </row>
    <row r="61" ht="15">
      <c r="K61" s="6"/>
    </row>
    <row r="62" ht="15">
      <c r="K62" s="6"/>
    </row>
    <row r="63" ht="15">
      <c r="K63" s="6"/>
    </row>
    <row r="64" ht="15">
      <c r="K64" s="6"/>
    </row>
    <row r="65" ht="15">
      <c r="K65" s="6"/>
    </row>
    <row r="66" ht="15">
      <c r="K66" s="6"/>
    </row>
    <row r="67" ht="15">
      <c r="K67" s="6"/>
    </row>
    <row r="68" ht="15">
      <c r="K68" s="6"/>
    </row>
    <row r="69" ht="15">
      <c r="K69" s="6"/>
    </row>
    <row r="70" ht="15">
      <c r="K70" s="6"/>
    </row>
    <row r="71" ht="15">
      <c r="K71" s="6"/>
    </row>
    <row r="72" ht="15">
      <c r="K72" s="6"/>
    </row>
    <row r="73" ht="15">
      <c r="K73" s="6"/>
    </row>
    <row r="74" ht="15">
      <c r="K74" s="6"/>
    </row>
    <row r="75" ht="15">
      <c r="K75" s="6"/>
    </row>
    <row r="76" ht="15">
      <c r="K76" s="6"/>
    </row>
    <row r="77" ht="15">
      <c r="K77" s="6"/>
    </row>
    <row r="78" ht="15">
      <c r="K78" s="6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W95"/>
  <sheetViews>
    <sheetView workbookViewId="0" topLeftCell="A1">
      <pane ySplit="1" topLeftCell="A2" activePane="bottomLeft" state="frozen"/>
      <selection pane="bottomLeft" activeCell="M4" sqref="M4"/>
    </sheetView>
  </sheetViews>
  <sheetFormatPr defaultColWidth="9.140625" defaultRowHeight="15"/>
  <cols>
    <col min="1" max="1" width="13.7109375" style="4" bestFit="1" customWidth="1"/>
    <col min="2" max="2" width="34.421875" style="4" bestFit="1" customWidth="1"/>
    <col min="3" max="3" width="12.00390625" style="4" customWidth="1"/>
    <col min="4" max="4" width="12.00390625" style="4" bestFit="1" customWidth="1"/>
    <col min="5" max="5" width="12.00390625" style="4" customWidth="1"/>
    <col min="6" max="6" width="17.8515625" style="4" customWidth="1"/>
    <col min="7" max="7" width="27.140625" style="4" customWidth="1"/>
    <col min="8" max="8" width="26.421875" style="4" customWidth="1"/>
    <col min="9" max="9" width="20.421875" style="4" customWidth="1"/>
    <col min="10" max="10" width="23.421875" style="4" customWidth="1"/>
    <col min="11" max="12" width="9.140625" style="4" customWidth="1"/>
    <col min="13" max="13" width="42.8515625" style="6" bestFit="1" customWidth="1"/>
    <col min="14" max="17" width="9.140625" style="6" customWidth="1"/>
    <col min="18" max="21" width="9.140625" style="4" customWidth="1"/>
    <col min="22" max="22" width="32.140625" style="4" bestFit="1" customWidth="1"/>
    <col min="23" max="16384" width="9.140625" style="4" customWidth="1"/>
  </cols>
  <sheetData>
    <row r="1" spans="1:10" ht="30.75" thickBot="1">
      <c r="A1" s="57" t="s">
        <v>1</v>
      </c>
      <c r="B1" s="82" t="s">
        <v>91</v>
      </c>
      <c r="C1" s="83">
        <v>41671</v>
      </c>
      <c r="D1" s="83">
        <v>42005</v>
      </c>
      <c r="E1" s="83">
        <v>42036</v>
      </c>
      <c r="F1" s="84" t="s">
        <v>278</v>
      </c>
      <c r="G1" s="84" t="s">
        <v>283</v>
      </c>
      <c r="H1" s="84" t="s">
        <v>284</v>
      </c>
      <c r="I1" s="84" t="s">
        <v>280</v>
      </c>
      <c r="J1" s="84" t="s">
        <v>285</v>
      </c>
    </row>
    <row r="2" spans="1:14" ht="15">
      <c r="A2" s="85">
        <v>1</v>
      </c>
      <c r="B2" s="86" t="s">
        <v>2</v>
      </c>
      <c r="C2" s="64">
        <v>13822</v>
      </c>
      <c r="D2" s="64">
        <v>14890</v>
      </c>
      <c r="E2" s="64">
        <v>15070</v>
      </c>
      <c r="F2" s="79">
        <f aca="true" t="shared" si="0" ref="F2:F33">E2/$E$90</f>
        <v>0.009037177761946225</v>
      </c>
      <c r="G2" s="79">
        <f aca="true" t="shared" si="1" ref="G2:G33">(E2-C2)/C2</f>
        <v>0.09029084068875705</v>
      </c>
      <c r="H2" s="43">
        <f aca="true" t="shared" si="2" ref="H2:H33">E2-C2</f>
        <v>1248</v>
      </c>
      <c r="I2" s="80">
        <f>H2/$H$90</f>
        <v>0.018291342391065384</v>
      </c>
      <c r="J2" s="64">
        <f aca="true" t="shared" si="3" ref="J2:J33">E2-D2</f>
        <v>180</v>
      </c>
      <c r="M2" s="36"/>
      <c r="N2" s="37"/>
    </row>
    <row r="3" spans="1:14" ht="15">
      <c r="A3" s="85">
        <v>2</v>
      </c>
      <c r="B3" s="86" t="s">
        <v>3</v>
      </c>
      <c r="C3" s="64">
        <v>2178</v>
      </c>
      <c r="D3" s="64">
        <v>2380</v>
      </c>
      <c r="E3" s="64">
        <v>2361</v>
      </c>
      <c r="F3" s="79">
        <f t="shared" si="0"/>
        <v>0.0014158445053719336</v>
      </c>
      <c r="G3" s="79">
        <f t="shared" si="1"/>
        <v>0.08402203856749312</v>
      </c>
      <c r="H3" s="43">
        <f t="shared" si="2"/>
        <v>183</v>
      </c>
      <c r="I3" s="80">
        <f aca="true" t="shared" si="4" ref="I3:I66">H3/$H$90</f>
        <v>0.0026821439563821836</v>
      </c>
      <c r="J3" s="64">
        <f t="shared" si="3"/>
        <v>-19</v>
      </c>
      <c r="M3" s="36"/>
      <c r="N3" s="37"/>
    </row>
    <row r="4" spans="1:14" ht="15">
      <c r="A4" s="85">
        <v>3</v>
      </c>
      <c r="B4" s="86" t="s">
        <v>4</v>
      </c>
      <c r="C4" s="64">
        <v>1166</v>
      </c>
      <c r="D4" s="64">
        <v>1157</v>
      </c>
      <c r="E4" s="64">
        <v>1147</v>
      </c>
      <c r="F4" s="79">
        <f t="shared" si="0"/>
        <v>0.0006878329723259669</v>
      </c>
      <c r="G4" s="79">
        <f t="shared" si="1"/>
        <v>-0.016295025728987993</v>
      </c>
      <c r="H4" s="43">
        <f t="shared" si="2"/>
        <v>-19</v>
      </c>
      <c r="I4" s="80">
        <f t="shared" si="4"/>
        <v>-0.000278473962684489</v>
      </c>
      <c r="J4" s="64">
        <f t="shared" si="3"/>
        <v>-10</v>
      </c>
      <c r="M4" s="36"/>
      <c r="N4" s="37"/>
    </row>
    <row r="5" spans="1:14" ht="15">
      <c r="A5" s="85">
        <v>5</v>
      </c>
      <c r="B5" s="86" t="s">
        <v>5</v>
      </c>
      <c r="C5" s="64">
        <v>720</v>
      </c>
      <c r="D5" s="64">
        <v>709</v>
      </c>
      <c r="E5" s="64">
        <v>704</v>
      </c>
      <c r="F5" s="79">
        <f t="shared" si="0"/>
        <v>0.0004221747275653711</v>
      </c>
      <c r="G5" s="79">
        <f t="shared" si="1"/>
        <v>-0.022222222222222223</v>
      </c>
      <c r="H5" s="43">
        <f t="shared" si="2"/>
        <v>-16</v>
      </c>
      <c r="I5" s="80">
        <f t="shared" si="4"/>
        <v>-0.00023450438962904337</v>
      </c>
      <c r="J5" s="64">
        <f t="shared" si="3"/>
        <v>-5</v>
      </c>
      <c r="M5" s="36"/>
      <c r="N5" s="37"/>
    </row>
    <row r="6" spans="1:14" ht="15.75" customHeight="1">
      <c r="A6" s="85">
        <v>6</v>
      </c>
      <c r="B6" s="86" t="s">
        <v>6</v>
      </c>
      <c r="C6" s="64">
        <v>51</v>
      </c>
      <c r="D6" s="64">
        <v>53</v>
      </c>
      <c r="E6" s="64">
        <v>53</v>
      </c>
      <c r="F6" s="79">
        <f t="shared" si="0"/>
        <v>3.178304056955209E-05</v>
      </c>
      <c r="G6" s="79">
        <f t="shared" si="1"/>
        <v>0.0392156862745098</v>
      </c>
      <c r="H6" s="43">
        <f t="shared" si="2"/>
        <v>2</v>
      </c>
      <c r="I6" s="80">
        <f t="shared" si="4"/>
        <v>2.9313048703630422E-05</v>
      </c>
      <c r="J6" s="64">
        <f t="shared" si="3"/>
        <v>0</v>
      </c>
      <c r="M6" s="36"/>
      <c r="N6" s="37"/>
    </row>
    <row r="7" spans="1:14" ht="15">
      <c r="A7" s="85">
        <v>7</v>
      </c>
      <c r="B7" s="86" t="s">
        <v>7</v>
      </c>
      <c r="C7" s="64">
        <v>888</v>
      </c>
      <c r="D7" s="64">
        <v>913</v>
      </c>
      <c r="E7" s="64">
        <v>901</v>
      </c>
      <c r="F7" s="79">
        <f t="shared" si="0"/>
        <v>0.0005403116896823854</v>
      </c>
      <c r="G7" s="79">
        <f t="shared" si="1"/>
        <v>0.01463963963963964</v>
      </c>
      <c r="H7" s="43">
        <f t="shared" si="2"/>
        <v>13</v>
      </c>
      <c r="I7" s="80">
        <f t="shared" si="4"/>
        <v>0.00019053481657359774</v>
      </c>
      <c r="J7" s="64">
        <f t="shared" si="3"/>
        <v>-12</v>
      </c>
      <c r="M7" s="36"/>
      <c r="N7" s="37"/>
    </row>
    <row r="8" spans="1:14" ht="15">
      <c r="A8" s="85">
        <v>8</v>
      </c>
      <c r="B8" s="86" t="s">
        <v>8</v>
      </c>
      <c r="C8" s="64">
        <v>4492</v>
      </c>
      <c r="D8" s="64">
        <v>4468</v>
      </c>
      <c r="E8" s="64">
        <v>4438</v>
      </c>
      <c r="F8" s="79">
        <f t="shared" si="0"/>
        <v>0.0026613798876919275</v>
      </c>
      <c r="G8" s="79">
        <f t="shared" si="1"/>
        <v>-0.012021371326803205</v>
      </c>
      <c r="H8" s="43">
        <f t="shared" si="2"/>
        <v>-54</v>
      </c>
      <c r="I8" s="80">
        <f t="shared" si="4"/>
        <v>-0.0007914523149980214</v>
      </c>
      <c r="J8" s="64">
        <f t="shared" si="3"/>
        <v>-30</v>
      </c>
      <c r="M8" s="36"/>
      <c r="N8" s="37"/>
    </row>
    <row r="9" spans="1:14" ht="15">
      <c r="A9" s="85">
        <v>9</v>
      </c>
      <c r="B9" s="86" t="s">
        <v>9</v>
      </c>
      <c r="C9" s="64">
        <v>379</v>
      </c>
      <c r="D9" s="64">
        <v>447</v>
      </c>
      <c r="E9" s="64">
        <v>443</v>
      </c>
      <c r="F9" s="79">
        <f t="shared" si="0"/>
        <v>0.00026565824476059574</v>
      </c>
      <c r="G9" s="79">
        <f t="shared" si="1"/>
        <v>0.16886543535620052</v>
      </c>
      <c r="H9" s="43">
        <f t="shared" si="2"/>
        <v>64</v>
      </c>
      <c r="I9" s="80">
        <f t="shared" si="4"/>
        <v>0.0009380175585161735</v>
      </c>
      <c r="J9" s="64">
        <f t="shared" si="3"/>
        <v>-4</v>
      </c>
      <c r="M9" s="36"/>
      <c r="N9" s="37"/>
    </row>
    <row r="10" spans="1:14" ht="15">
      <c r="A10" s="87">
        <v>10</v>
      </c>
      <c r="B10" s="86" t="s">
        <v>10</v>
      </c>
      <c r="C10" s="43">
        <v>41091</v>
      </c>
      <c r="D10" s="43">
        <v>41333</v>
      </c>
      <c r="E10" s="43">
        <v>41325</v>
      </c>
      <c r="F10" s="79">
        <f t="shared" si="0"/>
        <v>0.024781776444089434</v>
      </c>
      <c r="G10" s="79">
        <f t="shared" si="1"/>
        <v>0.00569467766664233</v>
      </c>
      <c r="H10" s="43">
        <f t="shared" si="2"/>
        <v>234</v>
      </c>
      <c r="I10" s="80">
        <f t="shared" si="4"/>
        <v>0.0034296266983247594</v>
      </c>
      <c r="J10" s="64">
        <f t="shared" si="3"/>
        <v>-8</v>
      </c>
      <c r="M10" s="36"/>
      <c r="N10" s="37"/>
    </row>
    <row r="11" spans="1:22" ht="15">
      <c r="A11" s="87">
        <v>11</v>
      </c>
      <c r="B11" s="86" t="s">
        <v>11</v>
      </c>
      <c r="C11" s="43">
        <v>640</v>
      </c>
      <c r="D11" s="43">
        <v>638</v>
      </c>
      <c r="E11" s="43">
        <v>634</v>
      </c>
      <c r="F11" s="79">
        <f t="shared" si="0"/>
        <v>0.0003801971268131325</v>
      </c>
      <c r="G11" s="79">
        <f t="shared" si="1"/>
        <v>-0.009375</v>
      </c>
      <c r="H11" s="43">
        <f t="shared" si="2"/>
        <v>-6</v>
      </c>
      <c r="I11" s="80">
        <f t="shared" si="4"/>
        <v>-8.793914611089126E-05</v>
      </c>
      <c r="J11" s="64">
        <f t="shared" si="3"/>
        <v>-4</v>
      </c>
      <c r="M11" s="36"/>
      <c r="N11" s="37"/>
      <c r="V11" s="20"/>
    </row>
    <row r="12" spans="1:22" ht="15">
      <c r="A12" s="87">
        <v>12</v>
      </c>
      <c r="B12" s="86" t="s">
        <v>12</v>
      </c>
      <c r="C12" s="43">
        <v>48</v>
      </c>
      <c r="D12" s="43">
        <v>44</v>
      </c>
      <c r="E12" s="43">
        <v>43</v>
      </c>
      <c r="F12" s="79">
        <f t="shared" si="0"/>
        <v>2.578624046208943E-05</v>
      </c>
      <c r="G12" s="79">
        <f t="shared" si="1"/>
        <v>-0.10416666666666667</v>
      </c>
      <c r="H12" s="43">
        <f t="shared" si="2"/>
        <v>-5</v>
      </c>
      <c r="I12" s="80">
        <f t="shared" si="4"/>
        <v>-7.328262175907605E-05</v>
      </c>
      <c r="J12" s="64">
        <f t="shared" si="3"/>
        <v>-1</v>
      </c>
      <c r="V12" s="20"/>
    </row>
    <row r="13" spans="1:22" ht="15">
      <c r="A13" s="87">
        <v>13</v>
      </c>
      <c r="B13" s="86" t="s">
        <v>13</v>
      </c>
      <c r="C13" s="43">
        <v>17880</v>
      </c>
      <c r="D13" s="43">
        <v>17258</v>
      </c>
      <c r="E13" s="43">
        <v>17189</v>
      </c>
      <c r="F13" s="79">
        <f t="shared" si="0"/>
        <v>0.010307899704717563</v>
      </c>
      <c r="G13" s="79">
        <f t="shared" si="1"/>
        <v>-0.03864653243847875</v>
      </c>
      <c r="H13" s="43">
        <f t="shared" si="2"/>
        <v>-691</v>
      </c>
      <c r="I13" s="80">
        <f t="shared" si="4"/>
        <v>-0.01012765832710431</v>
      </c>
      <c r="J13" s="64">
        <f t="shared" si="3"/>
        <v>-69</v>
      </c>
      <c r="M13" s="1"/>
      <c r="N13" s="7"/>
      <c r="V13" s="20"/>
    </row>
    <row r="14" spans="1:22" ht="15">
      <c r="A14" s="87">
        <v>14</v>
      </c>
      <c r="B14" s="86" t="s">
        <v>14</v>
      </c>
      <c r="C14" s="43">
        <v>34050</v>
      </c>
      <c r="D14" s="43">
        <v>33930</v>
      </c>
      <c r="E14" s="43">
        <v>33867</v>
      </c>
      <c r="F14" s="79">
        <f t="shared" si="0"/>
        <v>0.020309362923943784</v>
      </c>
      <c r="G14" s="79">
        <f t="shared" si="1"/>
        <v>-0.005374449339207049</v>
      </c>
      <c r="H14" s="43">
        <f t="shared" si="2"/>
        <v>-183</v>
      </c>
      <c r="I14" s="80">
        <f t="shared" si="4"/>
        <v>-0.0026821439563821836</v>
      </c>
      <c r="J14" s="64">
        <f t="shared" si="3"/>
        <v>-63</v>
      </c>
      <c r="M14" s="1"/>
      <c r="N14" s="7"/>
      <c r="V14" s="20"/>
    </row>
    <row r="15" spans="1:22" ht="15">
      <c r="A15" s="87">
        <v>15</v>
      </c>
      <c r="B15" s="86" t="s">
        <v>15</v>
      </c>
      <c r="C15" s="43">
        <v>6815</v>
      </c>
      <c r="D15" s="43">
        <v>6653</v>
      </c>
      <c r="E15" s="43">
        <v>6649</v>
      </c>
      <c r="F15" s="79">
        <f t="shared" si="0"/>
        <v>0.003987272391451921</v>
      </c>
      <c r="G15" s="79">
        <f t="shared" si="1"/>
        <v>-0.024358033749082905</v>
      </c>
      <c r="H15" s="43">
        <f t="shared" si="2"/>
        <v>-166</v>
      </c>
      <c r="I15" s="80">
        <f t="shared" si="4"/>
        <v>-0.0024329830424013247</v>
      </c>
      <c r="J15" s="64">
        <f t="shared" si="3"/>
        <v>-4</v>
      </c>
      <c r="M15" s="1"/>
      <c r="N15" s="7"/>
      <c r="V15" s="20"/>
    </row>
    <row r="16" spans="1:22" ht="15">
      <c r="A16" s="87">
        <v>16</v>
      </c>
      <c r="B16" s="86" t="s">
        <v>16</v>
      </c>
      <c r="C16" s="43">
        <v>10686</v>
      </c>
      <c r="D16" s="43">
        <v>10536</v>
      </c>
      <c r="E16" s="43">
        <v>10505</v>
      </c>
      <c r="F16" s="79">
        <f t="shared" si="0"/>
        <v>0.006299638512889522</v>
      </c>
      <c r="G16" s="79">
        <f t="shared" si="1"/>
        <v>-0.016938049784765114</v>
      </c>
      <c r="H16" s="43">
        <f t="shared" si="2"/>
        <v>-181</v>
      </c>
      <c r="I16" s="80">
        <f t="shared" si="4"/>
        <v>-0.002652830907678553</v>
      </c>
      <c r="J16" s="64">
        <f t="shared" si="3"/>
        <v>-31</v>
      </c>
      <c r="M16" s="1"/>
      <c r="N16" s="7"/>
      <c r="V16" s="20"/>
    </row>
    <row r="17" spans="1:22" ht="15">
      <c r="A17" s="87">
        <v>17</v>
      </c>
      <c r="B17" s="86" t="s">
        <v>17</v>
      </c>
      <c r="C17" s="43">
        <v>2162</v>
      </c>
      <c r="D17" s="43">
        <v>2250</v>
      </c>
      <c r="E17" s="43">
        <v>2264</v>
      </c>
      <c r="F17" s="79">
        <f t="shared" si="0"/>
        <v>0.0013576755443295457</v>
      </c>
      <c r="G17" s="79">
        <f t="shared" si="1"/>
        <v>0.04717853839037928</v>
      </c>
      <c r="H17" s="43">
        <f t="shared" si="2"/>
        <v>102</v>
      </c>
      <c r="I17" s="80">
        <f t="shared" si="4"/>
        <v>0.0014949654838851516</v>
      </c>
      <c r="J17" s="64">
        <f t="shared" si="3"/>
        <v>14</v>
      </c>
      <c r="M17" s="1"/>
      <c r="N17" s="7"/>
      <c r="V17" s="20"/>
    </row>
    <row r="18" spans="1:22" ht="15">
      <c r="A18" s="87">
        <v>18</v>
      </c>
      <c r="B18" s="86" t="s">
        <v>18</v>
      </c>
      <c r="C18" s="43">
        <v>9179</v>
      </c>
      <c r="D18" s="43">
        <v>8788</v>
      </c>
      <c r="E18" s="43">
        <v>8766</v>
      </c>
      <c r="F18" s="79">
        <f t="shared" si="0"/>
        <v>0.005256794974201766</v>
      </c>
      <c r="G18" s="79">
        <f t="shared" si="1"/>
        <v>-0.04499400806188038</v>
      </c>
      <c r="H18" s="43">
        <f t="shared" si="2"/>
        <v>-413</v>
      </c>
      <c r="I18" s="80">
        <f t="shared" si="4"/>
        <v>-0.006053144557299682</v>
      </c>
      <c r="J18" s="64">
        <f t="shared" si="3"/>
        <v>-22</v>
      </c>
      <c r="M18" s="1"/>
      <c r="N18" s="7"/>
      <c r="V18" s="20"/>
    </row>
    <row r="19" spans="1:22" ht="15">
      <c r="A19" s="87">
        <v>19</v>
      </c>
      <c r="B19" s="86" t="s">
        <v>19</v>
      </c>
      <c r="C19" s="43">
        <v>331</v>
      </c>
      <c r="D19" s="43">
        <v>307</v>
      </c>
      <c r="E19" s="43">
        <v>308</v>
      </c>
      <c r="F19" s="79">
        <f t="shared" si="0"/>
        <v>0.00018470144330984985</v>
      </c>
      <c r="G19" s="79">
        <f t="shared" si="1"/>
        <v>-0.06948640483383686</v>
      </c>
      <c r="H19" s="43">
        <f t="shared" si="2"/>
        <v>-23</v>
      </c>
      <c r="I19" s="80">
        <f t="shared" si="4"/>
        <v>-0.00033710006009174984</v>
      </c>
      <c r="J19" s="64">
        <f t="shared" si="3"/>
        <v>1</v>
      </c>
      <c r="M19" s="1"/>
      <c r="N19" s="7"/>
      <c r="V19" s="20"/>
    </row>
    <row r="20" spans="1:22" ht="15">
      <c r="A20" s="87">
        <v>20</v>
      </c>
      <c r="B20" s="86" t="s">
        <v>20</v>
      </c>
      <c r="C20" s="43">
        <v>4230</v>
      </c>
      <c r="D20" s="43">
        <v>4277</v>
      </c>
      <c r="E20" s="43">
        <v>4301</v>
      </c>
      <c r="F20" s="79">
        <f t="shared" si="0"/>
        <v>0.0025792237262196893</v>
      </c>
      <c r="G20" s="79">
        <f t="shared" si="1"/>
        <v>0.016784869976359338</v>
      </c>
      <c r="H20" s="43">
        <f t="shared" si="2"/>
        <v>71</v>
      </c>
      <c r="I20" s="80">
        <f t="shared" si="4"/>
        <v>0.00104061322897888</v>
      </c>
      <c r="J20" s="64">
        <f t="shared" si="3"/>
        <v>24</v>
      </c>
      <c r="M20" s="1"/>
      <c r="N20" s="7"/>
      <c r="V20" s="20"/>
    </row>
    <row r="21" spans="1:14" ht="15">
      <c r="A21" s="87">
        <v>21</v>
      </c>
      <c r="B21" s="86" t="s">
        <v>21</v>
      </c>
      <c r="C21" s="43">
        <v>306</v>
      </c>
      <c r="D21" s="43">
        <v>308</v>
      </c>
      <c r="E21" s="43">
        <v>309</v>
      </c>
      <c r="F21" s="79">
        <f t="shared" si="0"/>
        <v>0.00018530112332059613</v>
      </c>
      <c r="G21" s="79">
        <f t="shared" si="1"/>
        <v>0.00980392156862745</v>
      </c>
      <c r="H21" s="43">
        <f t="shared" si="2"/>
        <v>3</v>
      </c>
      <c r="I21" s="80">
        <f t="shared" si="4"/>
        <v>4.396957305544563E-05</v>
      </c>
      <c r="J21" s="64">
        <f t="shared" si="3"/>
        <v>1</v>
      </c>
      <c r="M21" s="1"/>
      <c r="N21" s="7"/>
    </row>
    <row r="22" spans="1:14" ht="15">
      <c r="A22" s="87">
        <v>22</v>
      </c>
      <c r="B22" s="86" t="s">
        <v>22</v>
      </c>
      <c r="C22" s="43">
        <v>12144</v>
      </c>
      <c r="D22" s="43">
        <v>12382</v>
      </c>
      <c r="E22" s="43">
        <v>12391</v>
      </c>
      <c r="F22" s="79">
        <f t="shared" si="0"/>
        <v>0.0074306350131569795</v>
      </c>
      <c r="G22" s="79">
        <f t="shared" si="1"/>
        <v>0.020339262187088276</v>
      </c>
      <c r="H22" s="43">
        <f t="shared" si="2"/>
        <v>247</v>
      </c>
      <c r="I22" s="80">
        <f t="shared" si="4"/>
        <v>0.003620161514898357</v>
      </c>
      <c r="J22" s="64">
        <f t="shared" si="3"/>
        <v>9</v>
      </c>
      <c r="M22" s="1"/>
      <c r="N22" s="7"/>
    </row>
    <row r="23" spans="1:10" ht="15">
      <c r="A23" s="87">
        <v>23</v>
      </c>
      <c r="B23" s="86" t="s">
        <v>23</v>
      </c>
      <c r="C23" s="43">
        <v>13070</v>
      </c>
      <c r="D23" s="43">
        <v>13305</v>
      </c>
      <c r="E23" s="43">
        <v>13288</v>
      </c>
      <c r="F23" s="79">
        <f t="shared" si="0"/>
        <v>0.00796854798279638</v>
      </c>
      <c r="G23" s="79">
        <f t="shared" si="1"/>
        <v>0.016679418515684774</v>
      </c>
      <c r="H23" s="43">
        <f t="shared" si="2"/>
        <v>218</v>
      </c>
      <c r="I23" s="80">
        <f t="shared" si="4"/>
        <v>0.003195122308695716</v>
      </c>
      <c r="J23" s="64">
        <f t="shared" si="3"/>
        <v>-17</v>
      </c>
    </row>
    <row r="24" spans="1:10" ht="15">
      <c r="A24" s="87">
        <v>24</v>
      </c>
      <c r="B24" s="86" t="s">
        <v>24</v>
      </c>
      <c r="C24" s="43">
        <v>8227</v>
      </c>
      <c r="D24" s="43">
        <v>7697</v>
      </c>
      <c r="E24" s="43">
        <v>7666</v>
      </c>
      <c r="F24" s="79">
        <f t="shared" si="0"/>
        <v>0.004597146962380874</v>
      </c>
      <c r="G24" s="79">
        <f t="shared" si="1"/>
        <v>-0.06819010574936185</v>
      </c>
      <c r="H24" s="43">
        <f t="shared" si="2"/>
        <v>-561</v>
      </c>
      <c r="I24" s="80">
        <f t="shared" si="4"/>
        <v>-0.008222310161368334</v>
      </c>
      <c r="J24" s="64">
        <f t="shared" si="3"/>
        <v>-31</v>
      </c>
    </row>
    <row r="25" spans="1:10" ht="15">
      <c r="A25" s="87">
        <v>25</v>
      </c>
      <c r="B25" s="86" t="s">
        <v>25</v>
      </c>
      <c r="C25" s="43">
        <v>31560</v>
      </c>
      <c r="D25" s="43">
        <v>34758</v>
      </c>
      <c r="E25" s="43">
        <v>34778</v>
      </c>
      <c r="F25" s="79">
        <f t="shared" si="0"/>
        <v>0.020855671413733633</v>
      </c>
      <c r="G25" s="79">
        <f t="shared" si="1"/>
        <v>0.10196451204055766</v>
      </c>
      <c r="H25" s="43">
        <f t="shared" si="2"/>
        <v>3218</v>
      </c>
      <c r="I25" s="80">
        <f t="shared" si="4"/>
        <v>0.04716469536414135</v>
      </c>
      <c r="J25" s="64">
        <f t="shared" si="3"/>
        <v>20</v>
      </c>
    </row>
    <row r="26" spans="1:10" ht="15">
      <c r="A26" s="87">
        <v>26</v>
      </c>
      <c r="B26" s="86" t="s">
        <v>26</v>
      </c>
      <c r="C26" s="43">
        <v>1655</v>
      </c>
      <c r="D26" s="43">
        <v>1653</v>
      </c>
      <c r="E26" s="43">
        <v>1653</v>
      </c>
      <c r="F26" s="79">
        <f t="shared" si="0"/>
        <v>0.0009912710577635773</v>
      </c>
      <c r="G26" s="79">
        <f t="shared" si="1"/>
        <v>-0.0012084592145015106</v>
      </c>
      <c r="H26" s="43">
        <f t="shared" si="2"/>
        <v>-2</v>
      </c>
      <c r="I26" s="80">
        <f t="shared" si="4"/>
        <v>-2.9313048703630422E-05</v>
      </c>
      <c r="J26" s="64">
        <f t="shared" si="3"/>
        <v>0</v>
      </c>
    </row>
    <row r="27" spans="1:10" ht="15">
      <c r="A27" s="87">
        <v>27</v>
      </c>
      <c r="B27" s="86" t="s">
        <v>27</v>
      </c>
      <c r="C27" s="43">
        <v>4987</v>
      </c>
      <c r="D27" s="43">
        <v>5262</v>
      </c>
      <c r="E27" s="43">
        <v>5314</v>
      </c>
      <c r="F27" s="79">
        <f t="shared" si="0"/>
        <v>0.0031866995771056565</v>
      </c>
      <c r="G27" s="79">
        <f t="shared" si="1"/>
        <v>0.06557048325646682</v>
      </c>
      <c r="H27" s="43">
        <f t="shared" si="2"/>
        <v>327</v>
      </c>
      <c r="I27" s="80">
        <f t="shared" si="4"/>
        <v>0.004792683463043574</v>
      </c>
      <c r="J27" s="64">
        <f t="shared" si="3"/>
        <v>52</v>
      </c>
    </row>
    <row r="28" spans="1:10" ht="15">
      <c r="A28" s="87">
        <v>28</v>
      </c>
      <c r="B28" s="86" t="s">
        <v>28</v>
      </c>
      <c r="C28" s="43">
        <v>15333</v>
      </c>
      <c r="D28" s="43">
        <v>9319</v>
      </c>
      <c r="E28" s="43">
        <v>9401</v>
      </c>
      <c r="F28" s="79">
        <f t="shared" si="0"/>
        <v>0.005637591781025644</v>
      </c>
      <c r="G28" s="79">
        <f t="shared" si="1"/>
        <v>-0.3868779756081654</v>
      </c>
      <c r="H28" s="43">
        <f t="shared" si="2"/>
        <v>-5932</v>
      </c>
      <c r="I28" s="80">
        <f t="shared" si="4"/>
        <v>-0.08694250245496783</v>
      </c>
      <c r="J28" s="64">
        <f t="shared" si="3"/>
        <v>82</v>
      </c>
    </row>
    <row r="29" spans="1:10" ht="15">
      <c r="A29" s="87">
        <v>29</v>
      </c>
      <c r="B29" s="86" t="s">
        <v>29</v>
      </c>
      <c r="C29" s="43">
        <v>3395</v>
      </c>
      <c r="D29" s="43">
        <v>3436</v>
      </c>
      <c r="E29" s="43">
        <v>3455</v>
      </c>
      <c r="F29" s="79">
        <f t="shared" si="0"/>
        <v>0.002071894437128348</v>
      </c>
      <c r="G29" s="79">
        <f t="shared" si="1"/>
        <v>0.017673048600883652</v>
      </c>
      <c r="H29" s="43">
        <f t="shared" si="2"/>
        <v>60</v>
      </c>
      <c r="I29" s="80">
        <f t="shared" si="4"/>
        <v>0.0008793914611089126</v>
      </c>
      <c r="J29" s="64">
        <f t="shared" si="3"/>
        <v>19</v>
      </c>
    </row>
    <row r="30" spans="1:10" ht="15">
      <c r="A30" s="87">
        <v>30</v>
      </c>
      <c r="B30" s="86" t="s">
        <v>30</v>
      </c>
      <c r="C30" s="43">
        <v>1116</v>
      </c>
      <c r="D30" s="43">
        <v>1090</v>
      </c>
      <c r="E30" s="43">
        <v>1095</v>
      </c>
      <c r="F30" s="79">
        <f t="shared" si="0"/>
        <v>0.000656649611767161</v>
      </c>
      <c r="G30" s="79">
        <f t="shared" si="1"/>
        <v>-0.01881720430107527</v>
      </c>
      <c r="H30" s="43">
        <f t="shared" si="2"/>
        <v>-21</v>
      </c>
      <c r="I30" s="80">
        <f t="shared" si="4"/>
        <v>-0.0003077870113881194</v>
      </c>
      <c r="J30" s="64">
        <f t="shared" si="3"/>
        <v>5</v>
      </c>
    </row>
    <row r="31" spans="1:10" ht="15">
      <c r="A31" s="87">
        <v>31</v>
      </c>
      <c r="B31" s="86" t="s">
        <v>31</v>
      </c>
      <c r="C31" s="43">
        <v>20667</v>
      </c>
      <c r="D31" s="43">
        <v>20575</v>
      </c>
      <c r="E31" s="43">
        <v>20668</v>
      </c>
      <c r="F31" s="79">
        <f t="shared" si="0"/>
        <v>0.012394186462103822</v>
      </c>
      <c r="G31" s="79">
        <f t="shared" si="1"/>
        <v>4.83863163497363E-05</v>
      </c>
      <c r="H31" s="43">
        <f t="shared" si="2"/>
        <v>1</v>
      </c>
      <c r="I31" s="80">
        <f t="shared" si="4"/>
        <v>1.4656524351815211E-05</v>
      </c>
      <c r="J31" s="64">
        <f t="shared" si="3"/>
        <v>93</v>
      </c>
    </row>
    <row r="32" spans="1:10" ht="15">
      <c r="A32" s="87">
        <v>32</v>
      </c>
      <c r="B32" s="86" t="s">
        <v>32</v>
      </c>
      <c r="C32" s="43">
        <v>6124</v>
      </c>
      <c r="D32" s="43">
        <v>6207</v>
      </c>
      <c r="E32" s="43">
        <v>6212</v>
      </c>
      <c r="F32" s="79">
        <f t="shared" si="0"/>
        <v>0.0037252122267558033</v>
      </c>
      <c r="G32" s="79">
        <f t="shared" si="1"/>
        <v>0.014369693011103853</v>
      </c>
      <c r="H32" s="43">
        <f t="shared" si="2"/>
        <v>88</v>
      </c>
      <c r="I32" s="80">
        <f t="shared" si="4"/>
        <v>0.0012897741429597385</v>
      </c>
      <c r="J32" s="64">
        <f t="shared" si="3"/>
        <v>5</v>
      </c>
    </row>
    <row r="33" spans="1:10" ht="15">
      <c r="A33" s="87">
        <v>33</v>
      </c>
      <c r="B33" s="86" t="s">
        <v>33</v>
      </c>
      <c r="C33" s="43">
        <v>18271</v>
      </c>
      <c r="D33" s="43">
        <v>20838</v>
      </c>
      <c r="E33" s="43">
        <v>20752</v>
      </c>
      <c r="F33" s="79">
        <f t="shared" si="0"/>
        <v>0.012444559583006509</v>
      </c>
      <c r="G33" s="79">
        <f t="shared" si="1"/>
        <v>0.13578895517486728</v>
      </c>
      <c r="H33" s="43">
        <f t="shared" si="2"/>
        <v>2481</v>
      </c>
      <c r="I33" s="80">
        <f t="shared" si="4"/>
        <v>0.03636283691685354</v>
      </c>
      <c r="J33" s="64">
        <f t="shared" si="3"/>
        <v>-86</v>
      </c>
    </row>
    <row r="34" spans="1:10" ht="15">
      <c r="A34" s="87">
        <v>35</v>
      </c>
      <c r="B34" s="86" t="s">
        <v>34</v>
      </c>
      <c r="C34" s="64">
        <v>35357</v>
      </c>
      <c r="D34" s="64">
        <v>20102</v>
      </c>
      <c r="E34" s="64">
        <v>19949</v>
      </c>
      <c r="F34" s="79">
        <f aca="true" t="shared" si="5" ref="F34:F65">E34/$E$90</f>
        <v>0.011963016534377256</v>
      </c>
      <c r="G34" s="79">
        <f aca="true" t="shared" si="6" ref="G34:G65">(E34-C34)/C34</f>
        <v>-0.4357835789235512</v>
      </c>
      <c r="H34" s="43">
        <f aca="true" t="shared" si="7" ref="H34:H65">E34-C34</f>
        <v>-15408</v>
      </c>
      <c r="I34" s="80">
        <f t="shared" si="4"/>
        <v>-0.22582772721276875</v>
      </c>
      <c r="J34" s="64">
        <f aca="true" t="shared" si="8" ref="J34:J66">E34-D34</f>
        <v>-153</v>
      </c>
    </row>
    <row r="35" spans="1:10" ht="15">
      <c r="A35" s="87">
        <v>36</v>
      </c>
      <c r="B35" s="86" t="s">
        <v>35</v>
      </c>
      <c r="C35" s="64">
        <v>1119</v>
      </c>
      <c r="D35" s="64">
        <v>854</v>
      </c>
      <c r="E35" s="64">
        <v>857</v>
      </c>
      <c r="F35" s="79">
        <f t="shared" si="5"/>
        <v>0.0005139257692095498</v>
      </c>
      <c r="G35" s="79">
        <f t="shared" si="6"/>
        <v>-0.23413762287756926</v>
      </c>
      <c r="H35" s="43">
        <f t="shared" si="7"/>
        <v>-262</v>
      </c>
      <c r="I35" s="80">
        <f t="shared" si="4"/>
        <v>-0.003840009380175585</v>
      </c>
      <c r="J35" s="64">
        <f t="shared" si="8"/>
        <v>3</v>
      </c>
    </row>
    <row r="36" spans="1:10" ht="15">
      <c r="A36" s="87">
        <v>37</v>
      </c>
      <c r="B36" s="86" t="s">
        <v>36</v>
      </c>
      <c r="C36" s="64">
        <v>335</v>
      </c>
      <c r="D36" s="64">
        <v>358</v>
      </c>
      <c r="E36" s="64">
        <v>360</v>
      </c>
      <c r="F36" s="79">
        <f t="shared" si="5"/>
        <v>0.00021588480386865568</v>
      </c>
      <c r="G36" s="79">
        <f t="shared" si="6"/>
        <v>0.07462686567164178</v>
      </c>
      <c r="H36" s="43">
        <f t="shared" si="7"/>
        <v>25</v>
      </c>
      <c r="I36" s="80">
        <f t="shared" si="4"/>
        <v>0.00036641310879538026</v>
      </c>
      <c r="J36" s="64">
        <f t="shared" si="8"/>
        <v>2</v>
      </c>
    </row>
    <row r="37" spans="1:10" ht="15">
      <c r="A37" s="87">
        <v>38</v>
      </c>
      <c r="B37" s="86" t="s">
        <v>37</v>
      </c>
      <c r="C37" s="64">
        <v>3351</v>
      </c>
      <c r="D37" s="64">
        <v>3073</v>
      </c>
      <c r="E37" s="64">
        <v>3080</v>
      </c>
      <c r="F37" s="79">
        <f t="shared" si="5"/>
        <v>0.0018470144330984986</v>
      </c>
      <c r="G37" s="79">
        <f t="shared" si="6"/>
        <v>-0.0808713816771113</v>
      </c>
      <c r="H37" s="43">
        <f t="shared" si="7"/>
        <v>-271</v>
      </c>
      <c r="I37" s="80">
        <f t="shared" si="4"/>
        <v>-0.003971918099341922</v>
      </c>
      <c r="J37" s="64">
        <f t="shared" si="8"/>
        <v>7</v>
      </c>
    </row>
    <row r="38" spans="1:10" ht="15">
      <c r="A38" s="87">
        <v>39</v>
      </c>
      <c r="B38" s="86" t="s">
        <v>38</v>
      </c>
      <c r="C38" s="64">
        <v>161</v>
      </c>
      <c r="D38" s="64">
        <v>135</v>
      </c>
      <c r="E38" s="64">
        <v>139</v>
      </c>
      <c r="F38" s="79">
        <f t="shared" si="5"/>
        <v>8.335552149373095E-05</v>
      </c>
      <c r="G38" s="79">
        <f t="shared" si="6"/>
        <v>-0.13664596273291926</v>
      </c>
      <c r="H38" s="43">
        <f t="shared" si="7"/>
        <v>-22</v>
      </c>
      <c r="I38" s="80">
        <f t="shared" si="4"/>
        <v>-0.0003224435357399346</v>
      </c>
      <c r="J38" s="64">
        <f t="shared" si="8"/>
        <v>4</v>
      </c>
    </row>
    <row r="39" spans="1:10" ht="15">
      <c r="A39" s="87">
        <v>41</v>
      </c>
      <c r="B39" s="86" t="s">
        <v>39</v>
      </c>
      <c r="C39" s="64">
        <v>108226</v>
      </c>
      <c r="D39" s="64">
        <v>111468</v>
      </c>
      <c r="E39" s="64">
        <v>111440</v>
      </c>
      <c r="F39" s="79">
        <f t="shared" si="5"/>
        <v>0.06682834039756386</v>
      </c>
      <c r="G39" s="79">
        <f t="shared" si="6"/>
        <v>0.029697115295769964</v>
      </c>
      <c r="H39" s="43">
        <f t="shared" si="7"/>
        <v>3214</v>
      </c>
      <c r="I39" s="80">
        <f t="shared" si="4"/>
        <v>0.04710606926673409</v>
      </c>
      <c r="J39" s="64">
        <f t="shared" si="8"/>
        <v>-28</v>
      </c>
    </row>
    <row r="40" spans="1:10" ht="15">
      <c r="A40" s="87">
        <v>42</v>
      </c>
      <c r="B40" s="86" t="s">
        <v>40</v>
      </c>
      <c r="C40" s="64">
        <v>12166</v>
      </c>
      <c r="D40" s="64">
        <v>12690</v>
      </c>
      <c r="E40" s="64">
        <v>12545</v>
      </c>
      <c r="F40" s="79">
        <f t="shared" si="5"/>
        <v>0.007522985734811904</v>
      </c>
      <c r="G40" s="79">
        <f t="shared" si="6"/>
        <v>0.031152391911885582</v>
      </c>
      <c r="H40" s="43">
        <f t="shared" si="7"/>
        <v>379</v>
      </c>
      <c r="I40" s="80">
        <f t="shared" si="4"/>
        <v>0.005554822729337965</v>
      </c>
      <c r="J40" s="64">
        <f t="shared" si="8"/>
        <v>-145</v>
      </c>
    </row>
    <row r="41" spans="1:10" ht="15">
      <c r="A41" s="87">
        <v>43</v>
      </c>
      <c r="B41" s="86" t="s">
        <v>41</v>
      </c>
      <c r="C41" s="64">
        <v>52882</v>
      </c>
      <c r="D41" s="64">
        <v>50282</v>
      </c>
      <c r="E41" s="64">
        <v>50277</v>
      </c>
      <c r="F41" s="79">
        <f t="shared" si="5"/>
        <v>0.030150111900290006</v>
      </c>
      <c r="G41" s="79">
        <f t="shared" si="6"/>
        <v>-0.04926061797965281</v>
      </c>
      <c r="H41" s="43">
        <f t="shared" si="7"/>
        <v>-2605</v>
      </c>
      <c r="I41" s="80">
        <f t="shared" si="4"/>
        <v>-0.038180245936478625</v>
      </c>
      <c r="J41" s="64">
        <f t="shared" si="8"/>
        <v>-5</v>
      </c>
    </row>
    <row r="42" spans="1:10" ht="15">
      <c r="A42" s="87">
        <v>45</v>
      </c>
      <c r="B42" s="86" t="s">
        <v>42</v>
      </c>
      <c r="C42" s="64">
        <v>38841</v>
      </c>
      <c r="D42" s="64">
        <v>42220</v>
      </c>
      <c r="E42" s="64">
        <v>42596</v>
      </c>
      <c r="F42" s="79">
        <f t="shared" si="5"/>
        <v>0.02554396973774794</v>
      </c>
      <c r="G42" s="79">
        <f t="shared" si="6"/>
        <v>0.09667619268298963</v>
      </c>
      <c r="H42" s="43">
        <f t="shared" si="7"/>
        <v>3755</v>
      </c>
      <c r="I42" s="80">
        <f t="shared" si="4"/>
        <v>0.055035248941066116</v>
      </c>
      <c r="J42" s="64">
        <f t="shared" si="8"/>
        <v>376</v>
      </c>
    </row>
    <row r="43" spans="1:10" ht="15">
      <c r="A43" s="87">
        <v>46</v>
      </c>
      <c r="B43" s="86" t="s">
        <v>43</v>
      </c>
      <c r="C43" s="64">
        <v>104227</v>
      </c>
      <c r="D43" s="64">
        <v>113685</v>
      </c>
      <c r="E43" s="64">
        <v>114523</v>
      </c>
      <c r="F43" s="79">
        <f t="shared" si="5"/>
        <v>0.06867715387069459</v>
      </c>
      <c r="G43" s="79">
        <f t="shared" si="6"/>
        <v>0.09878438408473812</v>
      </c>
      <c r="H43" s="43">
        <f t="shared" si="7"/>
        <v>10296</v>
      </c>
      <c r="I43" s="80">
        <f t="shared" si="4"/>
        <v>0.1509035747262894</v>
      </c>
      <c r="J43" s="64">
        <f t="shared" si="8"/>
        <v>838</v>
      </c>
    </row>
    <row r="44" spans="1:10" ht="15">
      <c r="A44" s="87">
        <v>47</v>
      </c>
      <c r="B44" s="86" t="s">
        <v>44</v>
      </c>
      <c r="C44" s="64">
        <v>276343</v>
      </c>
      <c r="D44" s="64">
        <v>286150</v>
      </c>
      <c r="E44" s="64">
        <v>287467</v>
      </c>
      <c r="F44" s="79">
        <f t="shared" si="5"/>
        <v>0.1723882136491968</v>
      </c>
      <c r="G44" s="79">
        <f t="shared" si="6"/>
        <v>0.04025432162204217</v>
      </c>
      <c r="H44" s="43">
        <f t="shared" si="7"/>
        <v>11124</v>
      </c>
      <c r="I44" s="80">
        <f t="shared" si="4"/>
        <v>0.1630391768895924</v>
      </c>
      <c r="J44" s="64">
        <f t="shared" si="8"/>
        <v>1317</v>
      </c>
    </row>
    <row r="45" spans="1:10" ht="15">
      <c r="A45" s="87">
        <v>49</v>
      </c>
      <c r="B45" s="86" t="s">
        <v>45</v>
      </c>
      <c r="C45" s="64">
        <v>120907</v>
      </c>
      <c r="D45" s="64">
        <v>119942</v>
      </c>
      <c r="E45" s="64">
        <v>119961</v>
      </c>
      <c r="F45" s="79">
        <f t="shared" si="5"/>
        <v>0.07193821376913279</v>
      </c>
      <c r="G45" s="79">
        <f t="shared" si="6"/>
        <v>-0.007824195456011646</v>
      </c>
      <c r="H45" s="43">
        <f t="shared" si="7"/>
        <v>-946</v>
      </c>
      <c r="I45" s="80">
        <f t="shared" si="4"/>
        <v>-0.013865072036817189</v>
      </c>
      <c r="J45" s="64">
        <f t="shared" si="8"/>
        <v>19</v>
      </c>
    </row>
    <row r="46" spans="1:10" ht="15">
      <c r="A46" s="87">
        <v>50</v>
      </c>
      <c r="B46" s="86" t="s">
        <v>46</v>
      </c>
      <c r="C46" s="64">
        <v>2422</v>
      </c>
      <c r="D46" s="64">
        <v>2184</v>
      </c>
      <c r="E46" s="64">
        <v>2193</v>
      </c>
      <c r="F46" s="79">
        <f t="shared" si="5"/>
        <v>0.001315098263566561</v>
      </c>
      <c r="G46" s="79">
        <f t="shared" si="6"/>
        <v>-0.09454995871180842</v>
      </c>
      <c r="H46" s="43">
        <f t="shared" si="7"/>
        <v>-229</v>
      </c>
      <c r="I46" s="80">
        <f t="shared" si="4"/>
        <v>-0.0033563440765656833</v>
      </c>
      <c r="J46" s="64">
        <f t="shared" si="8"/>
        <v>9</v>
      </c>
    </row>
    <row r="47" spans="1:10" ht="15">
      <c r="A47" s="87">
        <v>51</v>
      </c>
      <c r="B47" s="86" t="s">
        <v>47</v>
      </c>
      <c r="C47" s="64">
        <v>235</v>
      </c>
      <c r="D47" s="64">
        <v>295</v>
      </c>
      <c r="E47" s="64">
        <v>299</v>
      </c>
      <c r="F47" s="79">
        <f t="shared" si="5"/>
        <v>0.00017930432321313348</v>
      </c>
      <c r="G47" s="79">
        <f t="shared" si="6"/>
        <v>0.2723404255319149</v>
      </c>
      <c r="H47" s="43">
        <f t="shared" si="7"/>
        <v>64</v>
      </c>
      <c r="I47" s="80">
        <f t="shared" si="4"/>
        <v>0.0009380175585161735</v>
      </c>
      <c r="J47" s="64">
        <f t="shared" si="8"/>
        <v>4</v>
      </c>
    </row>
    <row r="48" spans="1:10" ht="15">
      <c r="A48" s="87">
        <v>52</v>
      </c>
      <c r="B48" s="86" t="s">
        <v>48</v>
      </c>
      <c r="C48" s="64">
        <v>17449</v>
      </c>
      <c r="D48" s="64">
        <v>17972</v>
      </c>
      <c r="E48" s="64">
        <v>17941</v>
      </c>
      <c r="F48" s="79">
        <f t="shared" si="5"/>
        <v>0.010758859072798754</v>
      </c>
      <c r="G48" s="79">
        <f t="shared" si="6"/>
        <v>0.02819645824975643</v>
      </c>
      <c r="H48" s="43">
        <f t="shared" si="7"/>
        <v>492</v>
      </c>
      <c r="I48" s="80">
        <f t="shared" si="4"/>
        <v>0.0072110099810930835</v>
      </c>
      <c r="J48" s="64">
        <f t="shared" si="8"/>
        <v>-31</v>
      </c>
    </row>
    <row r="49" spans="1:10" ht="15">
      <c r="A49" s="87">
        <v>53</v>
      </c>
      <c r="B49" s="86" t="s">
        <v>49</v>
      </c>
      <c r="C49" s="64">
        <v>2236</v>
      </c>
      <c r="D49" s="64">
        <v>2595</v>
      </c>
      <c r="E49" s="64">
        <v>2607</v>
      </c>
      <c r="F49" s="79">
        <f t="shared" si="5"/>
        <v>0.001563365788015515</v>
      </c>
      <c r="G49" s="79">
        <f t="shared" si="6"/>
        <v>0.16592128801431127</v>
      </c>
      <c r="H49" s="43">
        <f t="shared" si="7"/>
        <v>371</v>
      </c>
      <c r="I49" s="80">
        <f t="shared" si="4"/>
        <v>0.005437570534523443</v>
      </c>
      <c r="J49" s="64">
        <f t="shared" si="8"/>
        <v>12</v>
      </c>
    </row>
    <row r="50" spans="1:10" ht="15">
      <c r="A50" s="87">
        <v>55</v>
      </c>
      <c r="B50" s="86" t="s">
        <v>50</v>
      </c>
      <c r="C50" s="64">
        <v>15396</v>
      </c>
      <c r="D50" s="64">
        <v>16614</v>
      </c>
      <c r="E50" s="64">
        <v>16650</v>
      </c>
      <c r="F50" s="79">
        <f t="shared" si="5"/>
        <v>0.009984672178925326</v>
      </c>
      <c r="G50" s="79">
        <f t="shared" si="6"/>
        <v>0.08144972720187062</v>
      </c>
      <c r="H50" s="43">
        <f t="shared" si="7"/>
        <v>1254</v>
      </c>
      <c r="I50" s="80">
        <f t="shared" si="4"/>
        <v>0.018379281537176273</v>
      </c>
      <c r="J50" s="64">
        <f t="shared" si="8"/>
        <v>36</v>
      </c>
    </row>
    <row r="51" spans="1:10" ht="15">
      <c r="A51" s="87">
        <v>56</v>
      </c>
      <c r="B51" s="86" t="s">
        <v>51</v>
      </c>
      <c r="C51" s="64">
        <v>89897</v>
      </c>
      <c r="D51" s="64">
        <v>98943</v>
      </c>
      <c r="E51" s="64">
        <v>99347</v>
      </c>
      <c r="F51" s="79">
        <f t="shared" si="5"/>
        <v>0.059576410027609265</v>
      </c>
      <c r="G51" s="79">
        <f t="shared" si="6"/>
        <v>0.10512030434830973</v>
      </c>
      <c r="H51" s="43">
        <f t="shared" si="7"/>
        <v>9450</v>
      </c>
      <c r="I51" s="80">
        <f t="shared" si="4"/>
        <v>0.13850415512465375</v>
      </c>
      <c r="J51" s="64">
        <f t="shared" si="8"/>
        <v>404</v>
      </c>
    </row>
    <row r="52" spans="1:10" ht="15">
      <c r="A52" s="87">
        <v>58</v>
      </c>
      <c r="B52" s="86" t="s">
        <v>52</v>
      </c>
      <c r="C52" s="64">
        <v>1980</v>
      </c>
      <c r="D52" s="64">
        <v>2070</v>
      </c>
      <c r="E52" s="64">
        <v>2063</v>
      </c>
      <c r="F52" s="79">
        <f t="shared" si="5"/>
        <v>0.0012371398621695464</v>
      </c>
      <c r="G52" s="79">
        <f t="shared" si="6"/>
        <v>0.04191919191919192</v>
      </c>
      <c r="H52" s="43">
        <f t="shared" si="7"/>
        <v>83</v>
      </c>
      <c r="I52" s="80">
        <f t="shared" si="4"/>
        <v>0.0012164915212006624</v>
      </c>
      <c r="J52" s="64">
        <f t="shared" si="8"/>
        <v>-7</v>
      </c>
    </row>
    <row r="53" spans="1:10" ht="15">
      <c r="A53" s="87">
        <v>59</v>
      </c>
      <c r="B53" s="86" t="s">
        <v>53</v>
      </c>
      <c r="C53" s="64">
        <v>1812</v>
      </c>
      <c r="D53" s="64">
        <v>1928</v>
      </c>
      <c r="E53" s="64">
        <v>1925</v>
      </c>
      <c r="F53" s="79">
        <f t="shared" si="5"/>
        <v>0.0011543840206865617</v>
      </c>
      <c r="G53" s="79">
        <f t="shared" si="6"/>
        <v>0.06236203090507726</v>
      </c>
      <c r="H53" s="43">
        <f t="shared" si="7"/>
        <v>113</v>
      </c>
      <c r="I53" s="80">
        <f t="shared" si="4"/>
        <v>0.0016561872517551189</v>
      </c>
      <c r="J53" s="64">
        <f t="shared" si="8"/>
        <v>-3</v>
      </c>
    </row>
    <row r="54" spans="1:10" ht="15">
      <c r="A54" s="87">
        <v>60</v>
      </c>
      <c r="B54" s="86" t="s">
        <v>54</v>
      </c>
      <c r="C54" s="64">
        <v>723</v>
      </c>
      <c r="D54" s="64">
        <v>762</v>
      </c>
      <c r="E54" s="64">
        <v>764</v>
      </c>
      <c r="F54" s="79">
        <f t="shared" si="5"/>
        <v>0.0004581555282101471</v>
      </c>
      <c r="G54" s="79">
        <f t="shared" si="6"/>
        <v>0.056708160442600276</v>
      </c>
      <c r="H54" s="43">
        <f t="shared" si="7"/>
        <v>41</v>
      </c>
      <c r="I54" s="80">
        <f t="shared" si="4"/>
        <v>0.0006009174984244237</v>
      </c>
      <c r="J54" s="64">
        <f t="shared" si="8"/>
        <v>2</v>
      </c>
    </row>
    <row r="55" spans="1:10" ht="15">
      <c r="A55" s="87">
        <v>61</v>
      </c>
      <c r="B55" s="86" t="s">
        <v>55</v>
      </c>
      <c r="C55" s="64">
        <v>3167</v>
      </c>
      <c r="D55" s="64">
        <v>3216</v>
      </c>
      <c r="E55" s="64">
        <v>3262</v>
      </c>
      <c r="F55" s="79">
        <f t="shared" si="5"/>
        <v>0.001956156195054319</v>
      </c>
      <c r="G55" s="79">
        <f t="shared" si="6"/>
        <v>0.029996842437638144</v>
      </c>
      <c r="H55" s="43">
        <f t="shared" si="7"/>
        <v>95</v>
      </c>
      <c r="I55" s="80">
        <f t="shared" si="4"/>
        <v>0.001392369813422445</v>
      </c>
      <c r="J55" s="64">
        <f t="shared" si="8"/>
        <v>46</v>
      </c>
    </row>
    <row r="56" spans="1:10" ht="15">
      <c r="A56" s="87">
        <v>62</v>
      </c>
      <c r="B56" s="86" t="s">
        <v>56</v>
      </c>
      <c r="C56" s="64">
        <v>5981</v>
      </c>
      <c r="D56" s="64">
        <v>6469</v>
      </c>
      <c r="E56" s="64">
        <v>6540</v>
      </c>
      <c r="F56" s="79">
        <f t="shared" si="5"/>
        <v>0.003921907270280578</v>
      </c>
      <c r="G56" s="79">
        <f t="shared" si="6"/>
        <v>0.09346263166694532</v>
      </c>
      <c r="H56" s="43">
        <f t="shared" si="7"/>
        <v>559</v>
      </c>
      <c r="I56" s="80">
        <f t="shared" si="4"/>
        <v>0.008192997112664703</v>
      </c>
      <c r="J56" s="64">
        <f t="shared" si="8"/>
        <v>71</v>
      </c>
    </row>
    <row r="57" spans="1:10" ht="15">
      <c r="A57" s="87">
        <v>63</v>
      </c>
      <c r="B57" s="86" t="s">
        <v>57</v>
      </c>
      <c r="C57" s="64">
        <v>1856</v>
      </c>
      <c r="D57" s="64">
        <v>1730</v>
      </c>
      <c r="E57" s="64">
        <v>1767</v>
      </c>
      <c r="F57" s="79">
        <f t="shared" si="5"/>
        <v>0.0010596345789886516</v>
      </c>
      <c r="G57" s="79">
        <f t="shared" si="6"/>
        <v>-0.047952586206896554</v>
      </c>
      <c r="H57" s="43">
        <f t="shared" si="7"/>
        <v>-89</v>
      </c>
      <c r="I57" s="80">
        <f t="shared" si="4"/>
        <v>-0.0013044306673115538</v>
      </c>
      <c r="J57" s="64">
        <f t="shared" si="8"/>
        <v>37</v>
      </c>
    </row>
    <row r="58" spans="1:10" ht="15">
      <c r="A58" s="87">
        <v>64</v>
      </c>
      <c r="B58" s="86" t="s">
        <v>58</v>
      </c>
      <c r="C58" s="64">
        <v>7748</v>
      </c>
      <c r="D58" s="64">
        <v>7757</v>
      </c>
      <c r="E58" s="64">
        <v>7770</v>
      </c>
      <c r="F58" s="79">
        <f t="shared" si="5"/>
        <v>0.004659513683498485</v>
      </c>
      <c r="G58" s="79">
        <f t="shared" si="6"/>
        <v>0.002839442436757873</v>
      </c>
      <c r="H58" s="43">
        <f t="shared" si="7"/>
        <v>22</v>
      </c>
      <c r="I58" s="80">
        <f t="shared" si="4"/>
        <v>0.0003224435357399346</v>
      </c>
      <c r="J58" s="64">
        <f t="shared" si="8"/>
        <v>13</v>
      </c>
    </row>
    <row r="59" spans="1:10" ht="15">
      <c r="A59" s="87">
        <v>65</v>
      </c>
      <c r="B59" s="86" t="s">
        <v>59</v>
      </c>
      <c r="C59" s="64">
        <v>4353</v>
      </c>
      <c r="D59" s="64">
        <v>4335</v>
      </c>
      <c r="E59" s="64">
        <v>4344</v>
      </c>
      <c r="F59" s="79">
        <f t="shared" si="5"/>
        <v>0.0026050099666817786</v>
      </c>
      <c r="G59" s="79">
        <f t="shared" si="6"/>
        <v>-0.002067539627842867</v>
      </c>
      <c r="H59" s="43">
        <f t="shared" si="7"/>
        <v>-9</v>
      </c>
      <c r="I59" s="80">
        <f t="shared" si="4"/>
        <v>-0.00013190871916633689</v>
      </c>
      <c r="J59" s="64">
        <f t="shared" si="8"/>
        <v>9</v>
      </c>
    </row>
    <row r="60" spans="1:10" ht="15">
      <c r="A60" s="87">
        <v>66</v>
      </c>
      <c r="B60" s="86" t="s">
        <v>60</v>
      </c>
      <c r="C60" s="64">
        <v>10094</v>
      </c>
      <c r="D60" s="64">
        <v>10921</v>
      </c>
      <c r="E60" s="64">
        <v>10929</v>
      </c>
      <c r="F60" s="79">
        <f t="shared" si="5"/>
        <v>0.0065539028374459385</v>
      </c>
      <c r="G60" s="79">
        <f t="shared" si="6"/>
        <v>0.08272240935209035</v>
      </c>
      <c r="H60" s="43">
        <f t="shared" si="7"/>
        <v>835</v>
      </c>
      <c r="I60" s="80">
        <f t="shared" si="4"/>
        <v>0.012238197833765702</v>
      </c>
      <c r="J60" s="64">
        <f t="shared" si="8"/>
        <v>8</v>
      </c>
    </row>
    <row r="61" spans="1:10" ht="15">
      <c r="A61" s="87">
        <v>68</v>
      </c>
      <c r="B61" s="86" t="s">
        <v>61</v>
      </c>
      <c r="C61" s="64">
        <v>11147</v>
      </c>
      <c r="D61" s="64">
        <v>42613</v>
      </c>
      <c r="E61" s="64">
        <v>43162</v>
      </c>
      <c r="F61" s="79">
        <f t="shared" si="5"/>
        <v>0.025883388623830324</v>
      </c>
      <c r="G61" s="79">
        <f t="shared" si="6"/>
        <v>2.8720732035525254</v>
      </c>
      <c r="H61" s="43">
        <f t="shared" si="7"/>
        <v>32015</v>
      </c>
      <c r="I61" s="80">
        <f t="shared" si="4"/>
        <v>0.46922862712336394</v>
      </c>
      <c r="J61" s="64">
        <f t="shared" si="8"/>
        <v>549</v>
      </c>
    </row>
    <row r="62" spans="1:10" ht="15">
      <c r="A62" s="87">
        <v>69</v>
      </c>
      <c r="B62" s="86" t="s">
        <v>62</v>
      </c>
      <c r="C62" s="64">
        <v>41872</v>
      </c>
      <c r="D62" s="64">
        <v>43532</v>
      </c>
      <c r="E62" s="64">
        <v>43847</v>
      </c>
      <c r="F62" s="79">
        <f t="shared" si="5"/>
        <v>0.026294169431191516</v>
      </c>
      <c r="G62" s="79">
        <f t="shared" si="6"/>
        <v>0.047167558272831485</v>
      </c>
      <c r="H62" s="43">
        <f t="shared" si="7"/>
        <v>1975</v>
      </c>
      <c r="I62" s="80">
        <f t="shared" si="4"/>
        <v>0.02894663559483504</v>
      </c>
      <c r="J62" s="64">
        <f t="shared" si="8"/>
        <v>315</v>
      </c>
    </row>
    <row r="63" spans="1:10" ht="15">
      <c r="A63" s="87">
        <v>70</v>
      </c>
      <c r="B63" s="86" t="s">
        <v>63</v>
      </c>
      <c r="C63" s="64">
        <v>23103</v>
      </c>
      <c r="D63" s="64">
        <v>22251</v>
      </c>
      <c r="E63" s="64">
        <v>22216</v>
      </c>
      <c r="F63" s="79">
        <f t="shared" si="5"/>
        <v>0.013322491118739042</v>
      </c>
      <c r="G63" s="79">
        <f t="shared" si="6"/>
        <v>-0.03839328225771545</v>
      </c>
      <c r="H63" s="43">
        <f t="shared" si="7"/>
        <v>-887</v>
      </c>
      <c r="I63" s="80">
        <f t="shared" si="4"/>
        <v>-0.013000337100060091</v>
      </c>
      <c r="J63" s="64">
        <f t="shared" si="8"/>
        <v>-35</v>
      </c>
    </row>
    <row r="64" spans="1:10" ht="15">
      <c r="A64" s="87">
        <v>71</v>
      </c>
      <c r="B64" s="86" t="s">
        <v>64</v>
      </c>
      <c r="C64" s="64">
        <v>19047</v>
      </c>
      <c r="D64" s="64">
        <v>20312</v>
      </c>
      <c r="E64" s="64">
        <v>20432</v>
      </c>
      <c r="F64" s="79">
        <f t="shared" si="5"/>
        <v>0.012252661979567703</v>
      </c>
      <c r="G64" s="79">
        <f t="shared" si="6"/>
        <v>0.07271486323305508</v>
      </c>
      <c r="H64" s="43">
        <f t="shared" si="7"/>
        <v>1385</v>
      </c>
      <c r="I64" s="80">
        <f t="shared" si="4"/>
        <v>0.020299286227264065</v>
      </c>
      <c r="J64" s="64">
        <f t="shared" si="8"/>
        <v>120</v>
      </c>
    </row>
    <row r="65" spans="1:10" ht="15">
      <c r="A65" s="87">
        <v>72</v>
      </c>
      <c r="B65" s="86" t="s">
        <v>65</v>
      </c>
      <c r="C65" s="64">
        <v>683</v>
      </c>
      <c r="D65" s="64">
        <v>765</v>
      </c>
      <c r="E65" s="64">
        <v>775</v>
      </c>
      <c r="F65" s="79">
        <f t="shared" si="5"/>
        <v>0.000464752008328356</v>
      </c>
      <c r="G65" s="79">
        <f t="shared" si="6"/>
        <v>0.13469985358711567</v>
      </c>
      <c r="H65" s="43">
        <f t="shared" si="7"/>
        <v>92</v>
      </c>
      <c r="I65" s="80">
        <f t="shared" si="4"/>
        <v>0.0013484002403669993</v>
      </c>
      <c r="J65" s="64">
        <f t="shared" si="8"/>
        <v>10</v>
      </c>
    </row>
    <row r="66" spans="1:10" ht="15">
      <c r="A66" s="87">
        <v>73</v>
      </c>
      <c r="B66" s="86" t="s">
        <v>66</v>
      </c>
      <c r="C66" s="64">
        <v>6504</v>
      </c>
      <c r="D66" s="64">
        <v>6861</v>
      </c>
      <c r="E66" s="64">
        <v>6941</v>
      </c>
      <c r="F66" s="79">
        <f aca="true" t="shared" si="9" ref="F66:F90">E66/$E$90</f>
        <v>0.004162378954589831</v>
      </c>
      <c r="G66" s="79">
        <f aca="true" t="shared" si="10" ref="G66:G90">(E66-C66)/C66</f>
        <v>0.06718942189421895</v>
      </c>
      <c r="H66" s="43">
        <f aca="true" t="shared" si="11" ref="H66:H90">E66-C66</f>
        <v>437</v>
      </c>
      <c r="I66" s="80">
        <f t="shared" si="4"/>
        <v>0.006404901141743247</v>
      </c>
      <c r="J66" s="64">
        <f t="shared" si="8"/>
        <v>80</v>
      </c>
    </row>
    <row r="67" spans="1:10" ht="15">
      <c r="A67" s="87">
        <v>74</v>
      </c>
      <c r="B67" s="86" t="s">
        <v>67</v>
      </c>
      <c r="C67" s="64">
        <v>5324</v>
      </c>
      <c r="D67" s="64">
        <v>6234</v>
      </c>
      <c r="E67" s="64">
        <v>6283</v>
      </c>
      <c r="F67" s="79">
        <f t="shared" si="9"/>
        <v>0.003767789507518788</v>
      </c>
      <c r="G67" s="79">
        <f t="shared" si="10"/>
        <v>0.18012772351615328</v>
      </c>
      <c r="H67" s="43">
        <f t="shared" si="11"/>
        <v>959</v>
      </c>
      <c r="I67" s="80">
        <f aca="true" t="shared" si="12" ref="I67:I90">H67/$H$90</f>
        <v>0.014055606853390787</v>
      </c>
      <c r="J67" s="64">
        <f aca="true" t="shared" si="13" ref="J67:J90">E67-D67</f>
        <v>49</v>
      </c>
    </row>
    <row r="68" spans="1:10" ht="15">
      <c r="A68" s="87">
        <v>75</v>
      </c>
      <c r="B68" s="86" t="s">
        <v>68</v>
      </c>
      <c r="C68" s="64">
        <v>1920</v>
      </c>
      <c r="D68" s="64">
        <v>1966</v>
      </c>
      <c r="E68" s="64">
        <v>1986</v>
      </c>
      <c r="F68" s="79">
        <f t="shared" si="9"/>
        <v>0.0011909645013420838</v>
      </c>
      <c r="G68" s="79">
        <f t="shared" si="10"/>
        <v>0.034375</v>
      </c>
      <c r="H68" s="43">
        <f t="shared" si="11"/>
        <v>66</v>
      </c>
      <c r="I68" s="80">
        <f t="shared" si="12"/>
        <v>0.0009673306072198039</v>
      </c>
      <c r="J68" s="64">
        <f t="shared" si="13"/>
        <v>20</v>
      </c>
    </row>
    <row r="69" spans="1:10" ht="15">
      <c r="A69" s="87">
        <v>77</v>
      </c>
      <c r="B69" s="86" t="s">
        <v>69</v>
      </c>
      <c r="C69" s="64">
        <v>5510</v>
      </c>
      <c r="D69" s="64">
        <v>5519</v>
      </c>
      <c r="E69" s="64">
        <v>5552</v>
      </c>
      <c r="F69" s="79">
        <f t="shared" si="9"/>
        <v>0.003329423419663268</v>
      </c>
      <c r="G69" s="79">
        <f t="shared" si="10"/>
        <v>0.007622504537205082</v>
      </c>
      <c r="H69" s="43">
        <f t="shared" si="11"/>
        <v>42</v>
      </c>
      <c r="I69" s="80">
        <f t="shared" si="12"/>
        <v>0.0006155740227762388</v>
      </c>
      <c r="J69" s="64">
        <f t="shared" si="13"/>
        <v>33</v>
      </c>
    </row>
    <row r="70" spans="1:10" ht="15">
      <c r="A70" s="87">
        <v>78</v>
      </c>
      <c r="B70" s="86" t="s">
        <v>70</v>
      </c>
      <c r="C70" s="64">
        <v>621</v>
      </c>
      <c r="D70" s="64">
        <v>1005</v>
      </c>
      <c r="E70" s="64">
        <v>1023</v>
      </c>
      <c r="F70" s="79">
        <f t="shared" si="9"/>
        <v>0.00061347265099343</v>
      </c>
      <c r="G70" s="79">
        <f t="shared" si="10"/>
        <v>0.6473429951690821</v>
      </c>
      <c r="H70" s="43">
        <f t="shared" si="11"/>
        <v>402</v>
      </c>
      <c r="I70" s="80">
        <f t="shared" si="12"/>
        <v>0.005891922789429714</v>
      </c>
      <c r="J70" s="64">
        <f t="shared" si="13"/>
        <v>18</v>
      </c>
    </row>
    <row r="71" spans="1:10" ht="15">
      <c r="A71" s="87">
        <v>79</v>
      </c>
      <c r="B71" s="86" t="s">
        <v>71</v>
      </c>
      <c r="C71" s="64">
        <v>7173</v>
      </c>
      <c r="D71" s="64">
        <v>7539</v>
      </c>
      <c r="E71" s="64">
        <v>7598</v>
      </c>
      <c r="F71" s="79">
        <f t="shared" si="9"/>
        <v>0.0045563687216501276</v>
      </c>
      <c r="G71" s="79">
        <f t="shared" si="10"/>
        <v>0.05924996514707932</v>
      </c>
      <c r="H71" s="43">
        <f t="shared" si="11"/>
        <v>425</v>
      </c>
      <c r="I71" s="80">
        <f t="shared" si="12"/>
        <v>0.006229022849521464</v>
      </c>
      <c r="J71" s="64">
        <f t="shared" si="13"/>
        <v>59</v>
      </c>
    </row>
    <row r="72" spans="1:10" ht="15">
      <c r="A72" s="87">
        <v>80</v>
      </c>
      <c r="B72" s="86" t="s">
        <v>72</v>
      </c>
      <c r="C72" s="64">
        <v>18982</v>
      </c>
      <c r="D72" s="64">
        <v>19308</v>
      </c>
      <c r="E72" s="64">
        <v>19508</v>
      </c>
      <c r="F72" s="79">
        <f t="shared" si="9"/>
        <v>0.011698557649638152</v>
      </c>
      <c r="G72" s="79">
        <f t="shared" si="10"/>
        <v>0.02771046254346223</v>
      </c>
      <c r="H72" s="43">
        <f t="shared" si="11"/>
        <v>526</v>
      </c>
      <c r="I72" s="80">
        <f t="shared" si="12"/>
        <v>0.0077093318090548</v>
      </c>
      <c r="J72" s="64">
        <f t="shared" si="13"/>
        <v>200</v>
      </c>
    </row>
    <row r="73" spans="1:10" ht="15">
      <c r="A73" s="87">
        <v>81</v>
      </c>
      <c r="B73" s="86" t="s">
        <v>73</v>
      </c>
      <c r="C73" s="64">
        <v>54402</v>
      </c>
      <c r="D73" s="64">
        <v>53178</v>
      </c>
      <c r="E73" s="64">
        <v>54320</v>
      </c>
      <c r="F73" s="79">
        <f t="shared" si="9"/>
        <v>0.03257461818373716</v>
      </c>
      <c r="G73" s="79">
        <f t="shared" si="10"/>
        <v>-0.0015072975258262563</v>
      </c>
      <c r="H73" s="43">
        <f t="shared" si="11"/>
        <v>-82</v>
      </c>
      <c r="I73" s="80">
        <f t="shared" si="12"/>
        <v>-0.0012018349968488473</v>
      </c>
      <c r="J73" s="64">
        <f t="shared" si="13"/>
        <v>1142</v>
      </c>
    </row>
    <row r="74" spans="1:10" ht="15">
      <c r="A74" s="87">
        <v>82</v>
      </c>
      <c r="B74" s="86" t="s">
        <v>74</v>
      </c>
      <c r="C74" s="64">
        <v>48334</v>
      </c>
      <c r="D74" s="64">
        <v>51033</v>
      </c>
      <c r="E74" s="64">
        <v>51110</v>
      </c>
      <c r="F74" s="79">
        <f t="shared" si="9"/>
        <v>0.030649645349241646</v>
      </c>
      <c r="G74" s="79">
        <f t="shared" si="10"/>
        <v>0.05743369056978524</v>
      </c>
      <c r="H74" s="43">
        <f t="shared" si="11"/>
        <v>2776</v>
      </c>
      <c r="I74" s="80">
        <f t="shared" si="12"/>
        <v>0.040686511600639026</v>
      </c>
      <c r="J74" s="64">
        <f t="shared" si="13"/>
        <v>77</v>
      </c>
    </row>
    <row r="75" spans="1:10" ht="15">
      <c r="A75" s="87">
        <v>84</v>
      </c>
      <c r="B75" s="86" t="s">
        <v>75</v>
      </c>
      <c r="C75" s="64">
        <v>467</v>
      </c>
      <c r="D75" s="64">
        <v>859</v>
      </c>
      <c r="E75" s="64">
        <v>885</v>
      </c>
      <c r="F75" s="79">
        <f t="shared" si="9"/>
        <v>0.0005307168095104452</v>
      </c>
      <c r="G75" s="79">
        <f t="shared" si="10"/>
        <v>0.8950749464668094</v>
      </c>
      <c r="H75" s="43">
        <f t="shared" si="11"/>
        <v>418</v>
      </c>
      <c r="I75" s="80">
        <f t="shared" si="12"/>
        <v>0.006126427179058758</v>
      </c>
      <c r="J75" s="64">
        <f t="shared" si="13"/>
        <v>26</v>
      </c>
    </row>
    <row r="76" spans="1:10" ht="15">
      <c r="A76" s="87">
        <v>85</v>
      </c>
      <c r="B76" s="86" t="s">
        <v>76</v>
      </c>
      <c r="C76" s="64">
        <v>28769</v>
      </c>
      <c r="D76" s="64">
        <v>29786</v>
      </c>
      <c r="E76" s="64">
        <v>30108</v>
      </c>
      <c r="F76" s="79">
        <f t="shared" si="9"/>
        <v>0.01805516576354857</v>
      </c>
      <c r="G76" s="79">
        <f t="shared" si="10"/>
        <v>0.04654315408947131</v>
      </c>
      <c r="H76" s="43">
        <f t="shared" si="11"/>
        <v>1339</v>
      </c>
      <c r="I76" s="80">
        <f t="shared" si="12"/>
        <v>0.019625086107080567</v>
      </c>
      <c r="J76" s="64">
        <f t="shared" si="13"/>
        <v>322</v>
      </c>
    </row>
    <row r="77" spans="1:10" ht="15">
      <c r="A77" s="87">
        <v>86</v>
      </c>
      <c r="B77" s="86" t="s">
        <v>77</v>
      </c>
      <c r="C77" s="64">
        <v>19986</v>
      </c>
      <c r="D77" s="64">
        <v>21005</v>
      </c>
      <c r="E77" s="64">
        <v>21081</v>
      </c>
      <c r="F77" s="79">
        <f t="shared" si="9"/>
        <v>0.012641854306542029</v>
      </c>
      <c r="G77" s="79">
        <f t="shared" si="10"/>
        <v>0.0547883518462924</v>
      </c>
      <c r="H77" s="43">
        <f t="shared" si="11"/>
        <v>1095</v>
      </c>
      <c r="I77" s="80">
        <f t="shared" si="12"/>
        <v>0.016048894165237654</v>
      </c>
      <c r="J77" s="64">
        <f t="shared" si="13"/>
        <v>76</v>
      </c>
    </row>
    <row r="78" spans="1:10" ht="15">
      <c r="A78" s="87">
        <v>87</v>
      </c>
      <c r="B78" s="86" t="s">
        <v>78</v>
      </c>
      <c r="C78" s="64">
        <v>1502</v>
      </c>
      <c r="D78" s="64">
        <v>1625</v>
      </c>
      <c r="E78" s="64">
        <v>1627</v>
      </c>
      <c r="F78" s="79">
        <f t="shared" si="9"/>
        <v>0.0009756793774841745</v>
      </c>
      <c r="G78" s="79">
        <f t="shared" si="10"/>
        <v>0.08322237017310254</v>
      </c>
      <c r="H78" s="43">
        <f t="shared" si="11"/>
        <v>125</v>
      </c>
      <c r="I78" s="80">
        <f t="shared" si="12"/>
        <v>0.0018320655439769014</v>
      </c>
      <c r="J78" s="64">
        <f t="shared" si="13"/>
        <v>2</v>
      </c>
    </row>
    <row r="79" spans="1:10" ht="15">
      <c r="A79" s="87">
        <v>88</v>
      </c>
      <c r="B79" s="86" t="s">
        <v>79</v>
      </c>
      <c r="C79" s="64">
        <v>3677</v>
      </c>
      <c r="D79" s="64">
        <v>4078</v>
      </c>
      <c r="E79" s="64">
        <v>4119</v>
      </c>
      <c r="F79" s="79">
        <f t="shared" si="9"/>
        <v>0.0024700819642638687</v>
      </c>
      <c r="G79" s="79">
        <f t="shared" si="10"/>
        <v>0.12020669023660593</v>
      </c>
      <c r="H79" s="43">
        <f t="shared" si="11"/>
        <v>442</v>
      </c>
      <c r="I79" s="80">
        <f t="shared" si="12"/>
        <v>0.006478183763502323</v>
      </c>
      <c r="J79" s="64">
        <f t="shared" si="13"/>
        <v>41</v>
      </c>
    </row>
    <row r="80" spans="1:23" ht="15">
      <c r="A80" s="87">
        <v>90</v>
      </c>
      <c r="B80" s="86" t="s">
        <v>80</v>
      </c>
      <c r="C80" s="64">
        <v>1257</v>
      </c>
      <c r="D80" s="64">
        <v>1353</v>
      </c>
      <c r="E80" s="64">
        <v>1368</v>
      </c>
      <c r="F80" s="79">
        <f t="shared" si="9"/>
        <v>0.0008203622547008916</v>
      </c>
      <c r="G80" s="79">
        <f t="shared" si="10"/>
        <v>0.0883054892601432</v>
      </c>
      <c r="H80" s="43">
        <f t="shared" si="11"/>
        <v>111</v>
      </c>
      <c r="I80" s="80">
        <f t="shared" si="12"/>
        <v>0.0016268742030514883</v>
      </c>
      <c r="J80" s="64">
        <f t="shared" si="13"/>
        <v>15</v>
      </c>
      <c r="V80" s="8"/>
      <c r="W80" s="8"/>
    </row>
    <row r="81" spans="1:10" ht="15">
      <c r="A81" s="87">
        <v>91</v>
      </c>
      <c r="B81" s="86" t="s">
        <v>81</v>
      </c>
      <c r="C81" s="64">
        <v>237</v>
      </c>
      <c r="D81" s="64">
        <v>320</v>
      </c>
      <c r="E81" s="64">
        <v>333</v>
      </c>
      <c r="F81" s="79">
        <f t="shared" si="9"/>
        <v>0.0001996934435785065</v>
      </c>
      <c r="G81" s="79">
        <f t="shared" si="10"/>
        <v>0.4050632911392405</v>
      </c>
      <c r="H81" s="43">
        <f t="shared" si="11"/>
        <v>96</v>
      </c>
      <c r="I81" s="80">
        <f t="shared" si="12"/>
        <v>0.0014070263377742602</v>
      </c>
      <c r="J81" s="64">
        <f t="shared" si="13"/>
        <v>13</v>
      </c>
    </row>
    <row r="82" spans="1:10" ht="15">
      <c r="A82" s="87">
        <v>92</v>
      </c>
      <c r="B82" s="86" t="s">
        <v>82</v>
      </c>
      <c r="C82" s="64">
        <v>4419</v>
      </c>
      <c r="D82" s="64">
        <v>4166</v>
      </c>
      <c r="E82" s="64">
        <v>4161</v>
      </c>
      <c r="F82" s="79">
        <f t="shared" si="9"/>
        <v>0.002495268524715212</v>
      </c>
      <c r="G82" s="79">
        <f t="shared" si="10"/>
        <v>-0.058384249830278345</v>
      </c>
      <c r="H82" s="43">
        <f t="shared" si="11"/>
        <v>-258</v>
      </c>
      <c r="I82" s="80">
        <f t="shared" si="12"/>
        <v>-0.0037813832827683245</v>
      </c>
      <c r="J82" s="64">
        <f t="shared" si="13"/>
        <v>-5</v>
      </c>
    </row>
    <row r="83" spans="1:10" ht="15">
      <c r="A83" s="87">
        <v>93</v>
      </c>
      <c r="B83" s="86" t="s">
        <v>83</v>
      </c>
      <c r="C83" s="64">
        <v>8730</v>
      </c>
      <c r="D83" s="64">
        <v>6480</v>
      </c>
      <c r="E83" s="64">
        <v>6489</v>
      </c>
      <c r="F83" s="79">
        <f t="shared" si="9"/>
        <v>0.003891323589732519</v>
      </c>
      <c r="G83" s="79">
        <f t="shared" si="10"/>
        <v>-0.256701030927835</v>
      </c>
      <c r="H83" s="43">
        <f t="shared" si="11"/>
        <v>-2241</v>
      </c>
      <c r="I83" s="80">
        <f t="shared" si="12"/>
        <v>-0.032845271072417886</v>
      </c>
      <c r="J83" s="64">
        <f t="shared" si="13"/>
        <v>9</v>
      </c>
    </row>
    <row r="84" spans="1:10" ht="15">
      <c r="A84" s="87">
        <v>94</v>
      </c>
      <c r="B84" s="86" t="s">
        <v>84</v>
      </c>
      <c r="C84" s="64">
        <v>9409</v>
      </c>
      <c r="D84" s="64">
        <v>9931</v>
      </c>
      <c r="E84" s="64">
        <v>10000</v>
      </c>
      <c r="F84" s="79">
        <f t="shared" si="9"/>
        <v>0.005996800107462658</v>
      </c>
      <c r="G84" s="79">
        <f t="shared" si="10"/>
        <v>0.06281220108406844</v>
      </c>
      <c r="H84" s="43">
        <f t="shared" si="11"/>
        <v>591</v>
      </c>
      <c r="I84" s="80">
        <f t="shared" si="12"/>
        <v>0.00866200589192279</v>
      </c>
      <c r="J84" s="64">
        <f t="shared" si="13"/>
        <v>69</v>
      </c>
    </row>
    <row r="85" spans="1:10" ht="15">
      <c r="A85" s="87">
        <v>95</v>
      </c>
      <c r="B85" s="86" t="s">
        <v>85</v>
      </c>
      <c r="C85" s="64">
        <v>11393</v>
      </c>
      <c r="D85" s="64">
        <v>11630</v>
      </c>
      <c r="E85" s="64">
        <v>11614</v>
      </c>
      <c r="F85" s="79">
        <f t="shared" si="9"/>
        <v>0.006964683644807131</v>
      </c>
      <c r="G85" s="79">
        <f t="shared" si="10"/>
        <v>0.01939787588870359</v>
      </c>
      <c r="H85" s="43">
        <f t="shared" si="11"/>
        <v>221</v>
      </c>
      <c r="I85" s="80">
        <f t="shared" si="12"/>
        <v>0.0032390918817511616</v>
      </c>
      <c r="J85" s="64">
        <f t="shared" si="13"/>
        <v>-16</v>
      </c>
    </row>
    <row r="86" spans="1:10" ht="15">
      <c r="A86" s="87">
        <v>96</v>
      </c>
      <c r="B86" s="86" t="s">
        <v>86</v>
      </c>
      <c r="C86" s="64">
        <v>35912</v>
      </c>
      <c r="D86" s="64">
        <v>27220</v>
      </c>
      <c r="E86" s="64">
        <v>27241</v>
      </c>
      <c r="F86" s="79">
        <f t="shared" si="9"/>
        <v>0.016335883172739027</v>
      </c>
      <c r="G86" s="79">
        <f t="shared" si="10"/>
        <v>-0.24145132546224105</v>
      </c>
      <c r="H86" s="43">
        <f t="shared" si="11"/>
        <v>-8671</v>
      </c>
      <c r="I86" s="80">
        <f t="shared" si="12"/>
        <v>-0.1270867226545897</v>
      </c>
      <c r="J86" s="64">
        <f t="shared" si="13"/>
        <v>21</v>
      </c>
    </row>
    <row r="87" spans="1:10" ht="15">
      <c r="A87" s="87">
        <v>97</v>
      </c>
      <c r="B87" s="86" t="s">
        <v>87</v>
      </c>
      <c r="C87" s="64">
        <v>20993</v>
      </c>
      <c r="D87" s="64">
        <v>32530</v>
      </c>
      <c r="E87" s="64">
        <v>33186</v>
      </c>
      <c r="F87" s="79">
        <f t="shared" si="9"/>
        <v>0.019900980836625577</v>
      </c>
      <c r="G87" s="79">
        <f t="shared" si="10"/>
        <v>0.5808126518363264</v>
      </c>
      <c r="H87" s="43">
        <f t="shared" si="11"/>
        <v>12193</v>
      </c>
      <c r="I87" s="80">
        <f t="shared" si="12"/>
        <v>0.17870700142168286</v>
      </c>
      <c r="J87" s="64">
        <f t="shared" si="13"/>
        <v>656</v>
      </c>
    </row>
    <row r="88" spans="1:10" ht="15">
      <c r="A88" s="87">
        <v>98</v>
      </c>
      <c r="B88" s="86" t="s">
        <v>88</v>
      </c>
      <c r="C88" s="64">
        <v>518</v>
      </c>
      <c r="D88" s="64">
        <v>555</v>
      </c>
      <c r="E88" s="64">
        <v>555</v>
      </c>
      <c r="F88" s="79">
        <f t="shared" si="9"/>
        <v>0.0003328224059641775</v>
      </c>
      <c r="G88" s="79">
        <f t="shared" si="10"/>
        <v>0.07142857142857142</v>
      </c>
      <c r="H88" s="43">
        <f t="shared" si="11"/>
        <v>37</v>
      </c>
      <c r="I88" s="80">
        <f t="shared" si="12"/>
        <v>0.0005422914010171628</v>
      </c>
      <c r="J88" s="64">
        <f t="shared" si="13"/>
        <v>0</v>
      </c>
    </row>
    <row r="89" spans="1:10" ht="15.75" thickBot="1">
      <c r="A89" s="87">
        <v>99</v>
      </c>
      <c r="B89" s="86" t="s">
        <v>89</v>
      </c>
      <c r="C89" s="64">
        <v>509</v>
      </c>
      <c r="D89" s="64">
        <v>487</v>
      </c>
      <c r="E89" s="64">
        <v>491</v>
      </c>
      <c r="F89" s="79">
        <f t="shared" si="9"/>
        <v>0.00029444288527641653</v>
      </c>
      <c r="G89" s="79">
        <f t="shared" si="10"/>
        <v>-0.03536345776031434</v>
      </c>
      <c r="H89" s="43">
        <f t="shared" si="11"/>
        <v>-18</v>
      </c>
      <c r="I89" s="80">
        <f t="shared" si="12"/>
        <v>-0.00026381743833267377</v>
      </c>
      <c r="J89" s="64">
        <f t="shared" si="13"/>
        <v>4</v>
      </c>
    </row>
    <row r="90" spans="1:23" s="8" customFormat="1" ht="15.75" thickBot="1">
      <c r="A90" s="129" t="s">
        <v>90</v>
      </c>
      <c r="B90" s="130"/>
      <c r="C90" s="88">
        <v>1599327</v>
      </c>
      <c r="D90" s="88">
        <v>1660752</v>
      </c>
      <c r="E90" s="88">
        <v>1667556</v>
      </c>
      <c r="F90" s="90">
        <f t="shared" si="9"/>
        <v>1</v>
      </c>
      <c r="G90" s="90">
        <f t="shared" si="10"/>
        <v>0.042661069312279476</v>
      </c>
      <c r="H90" s="89">
        <f t="shared" si="11"/>
        <v>68229</v>
      </c>
      <c r="I90" s="91">
        <f t="shared" si="12"/>
        <v>1</v>
      </c>
      <c r="J90" s="88">
        <f t="shared" si="13"/>
        <v>6804</v>
      </c>
      <c r="M90" s="26"/>
      <c r="N90" s="26"/>
      <c r="O90" s="26"/>
      <c r="P90" s="26"/>
      <c r="Q90" s="26"/>
      <c r="V90" s="4"/>
      <c r="W90" s="4"/>
    </row>
    <row r="91" spans="3:5" ht="15">
      <c r="C91" s="5"/>
      <c r="D91" s="5"/>
      <c r="E91" s="5"/>
    </row>
    <row r="92" spans="4:5" ht="15">
      <c r="D92" s="5"/>
      <c r="E92" s="5"/>
    </row>
    <row r="93" spans="4:5" ht="15">
      <c r="D93" s="5"/>
      <c r="E93" s="5"/>
    </row>
    <row r="94" spans="4:5" ht="15">
      <c r="D94" s="5"/>
      <c r="E94" s="5"/>
    </row>
    <row r="95" spans="4:5" ht="15">
      <c r="D95" s="5"/>
      <c r="E95" s="5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U84"/>
  <sheetViews>
    <sheetView workbookViewId="0" topLeftCell="A1">
      <pane ySplit="1" topLeftCell="A2" activePane="bottomLeft" state="frozen"/>
      <selection pane="topLeft" activeCell="W1" sqref="W1"/>
      <selection pane="bottomLeft" activeCell="B2" sqref="B2:B16"/>
    </sheetView>
  </sheetViews>
  <sheetFormatPr defaultColWidth="9.140625" defaultRowHeight="15"/>
  <cols>
    <col min="1" max="1" width="11.8515625" style="4" customWidth="1"/>
    <col min="2" max="2" width="16.421875" style="4" bestFit="1" customWidth="1"/>
    <col min="3" max="3" width="12.00390625" style="4" customWidth="1"/>
    <col min="4" max="4" width="12.00390625" style="4" bestFit="1" customWidth="1"/>
    <col min="5" max="5" width="12.00390625" style="4" customWidth="1"/>
    <col min="6" max="6" width="18.140625" style="4" customWidth="1"/>
    <col min="7" max="7" width="30.421875" style="4" customWidth="1"/>
    <col min="8" max="8" width="27.421875" style="4" customWidth="1"/>
    <col min="9" max="9" width="22.28125" style="4" customWidth="1"/>
    <col min="10" max="10" width="29.7109375" style="4" customWidth="1"/>
    <col min="11" max="11" width="9.140625" style="4" customWidth="1"/>
    <col min="12" max="12" width="16.8515625" style="6" customWidth="1"/>
    <col min="13" max="19" width="9.140625" style="6" customWidth="1"/>
    <col min="20" max="20" width="10.8515625" style="4" bestFit="1" customWidth="1"/>
    <col min="21" max="16384" width="9.140625" style="4" customWidth="1"/>
  </cols>
  <sheetData>
    <row r="1" spans="1:10" ht="30.75" thickBot="1">
      <c r="A1" s="83" t="s">
        <v>92</v>
      </c>
      <c r="B1" s="100" t="s">
        <v>175</v>
      </c>
      <c r="C1" s="83">
        <v>41671</v>
      </c>
      <c r="D1" s="83">
        <v>42005</v>
      </c>
      <c r="E1" s="83">
        <v>42036</v>
      </c>
      <c r="F1" s="84" t="s">
        <v>286</v>
      </c>
      <c r="G1" s="84" t="s">
        <v>279</v>
      </c>
      <c r="H1" s="84" t="s">
        <v>287</v>
      </c>
      <c r="I1" s="84" t="s">
        <v>288</v>
      </c>
      <c r="J1" s="84" t="s">
        <v>289</v>
      </c>
    </row>
    <row r="2" spans="1:21" ht="15">
      <c r="A2" s="101">
        <v>69</v>
      </c>
      <c r="B2" s="102" t="s">
        <v>161</v>
      </c>
      <c r="C2" s="64">
        <v>5421</v>
      </c>
      <c r="D2" s="64">
        <v>6057</v>
      </c>
      <c r="E2" s="64">
        <v>6360</v>
      </c>
      <c r="F2" s="79">
        <f>E2/$E$83</f>
        <v>0.0004885093536483584</v>
      </c>
      <c r="G2" s="79">
        <f>(E2-C2)/C2</f>
        <v>0.1732152739346984</v>
      </c>
      <c r="H2" s="43">
        <f>E2-C2</f>
        <v>939</v>
      </c>
      <c r="I2" s="80">
        <f>H2/$H$83</f>
        <v>0.0017611280221913384</v>
      </c>
      <c r="J2" s="64">
        <f>E2-D2</f>
        <v>303</v>
      </c>
      <c r="L2" s="40"/>
      <c r="M2" s="37"/>
      <c r="T2" s="2"/>
      <c r="U2" s="7"/>
    </row>
    <row r="3" spans="1:21" ht="15">
      <c r="A3" s="101">
        <v>77</v>
      </c>
      <c r="B3" s="102" t="s">
        <v>169</v>
      </c>
      <c r="C3" s="64">
        <v>41968</v>
      </c>
      <c r="D3" s="64">
        <v>48062</v>
      </c>
      <c r="E3" s="64">
        <v>48509</v>
      </c>
      <c r="F3" s="79">
        <f>E3/$E$83</f>
        <v>0.0037259591566239335</v>
      </c>
      <c r="G3" s="79">
        <f>(E3-C3)/C3</f>
        <v>0.15585684330918795</v>
      </c>
      <c r="H3" s="43">
        <f>E3-C3</f>
        <v>6541</v>
      </c>
      <c r="I3" s="80">
        <f>H3/$H$83</f>
        <v>0.012267879012943073</v>
      </c>
      <c r="J3" s="64">
        <f>E3-D3</f>
        <v>447</v>
      </c>
      <c r="L3" s="40"/>
      <c r="M3" s="37"/>
      <c r="T3" s="2"/>
      <c r="U3" s="7"/>
    </row>
    <row r="4" spans="1:21" ht="15">
      <c r="A4" s="101">
        <v>71</v>
      </c>
      <c r="B4" s="102" t="s">
        <v>163</v>
      </c>
      <c r="C4" s="64">
        <v>28758</v>
      </c>
      <c r="D4" s="64">
        <v>32710</v>
      </c>
      <c r="E4" s="64">
        <v>32578</v>
      </c>
      <c r="F4" s="79">
        <f>E4/$E$83</f>
        <v>0.0025023046734522357</v>
      </c>
      <c r="G4" s="79">
        <f>(E4-C4)/C4</f>
        <v>0.1328326031017456</v>
      </c>
      <c r="H4" s="43">
        <f>E4-C4</f>
        <v>3820</v>
      </c>
      <c r="I4" s="80">
        <f>H4/$H$83</f>
        <v>0.0071645463735579475</v>
      </c>
      <c r="J4" s="64">
        <f>E4-D4</f>
        <v>-132</v>
      </c>
      <c r="L4" s="40"/>
      <c r="M4" s="37"/>
      <c r="T4" s="2"/>
      <c r="U4" s="7"/>
    </row>
    <row r="5" spans="1:21" ht="15">
      <c r="A5" s="101">
        <v>72</v>
      </c>
      <c r="B5" s="102" t="s">
        <v>164</v>
      </c>
      <c r="C5" s="64">
        <v>39985</v>
      </c>
      <c r="D5" s="64">
        <v>45432</v>
      </c>
      <c r="E5" s="64">
        <v>45043</v>
      </c>
      <c r="F5" s="79">
        <f>E5/$E$83</f>
        <v>0.003459736920814938</v>
      </c>
      <c r="G5" s="79">
        <f>(E5-C5)/C5</f>
        <v>0.12649743653870202</v>
      </c>
      <c r="H5" s="43">
        <f>E5-C5</f>
        <v>5058</v>
      </c>
      <c r="I5" s="80">
        <f>H5/$H$83</f>
        <v>0.009486459570014686</v>
      </c>
      <c r="J5" s="64">
        <f>E5-D5</f>
        <v>-389</v>
      </c>
      <c r="L5" s="40"/>
      <c r="M5" s="37"/>
      <c r="T5" s="2"/>
      <c r="U5" s="7"/>
    </row>
    <row r="6" spans="1:21" ht="15">
      <c r="A6" s="101">
        <v>75</v>
      </c>
      <c r="B6" s="102" t="s">
        <v>167</v>
      </c>
      <c r="C6" s="64">
        <v>6006</v>
      </c>
      <c r="D6" s="64">
        <v>6642</v>
      </c>
      <c r="E6" s="64">
        <v>6705</v>
      </c>
      <c r="F6" s="79">
        <f>E6/$E$83</f>
        <v>0.0005150086817943779</v>
      </c>
      <c r="G6" s="79">
        <f>(E6-C6)/C6</f>
        <v>0.11638361638361638</v>
      </c>
      <c r="H6" s="43">
        <f>E6-C6</f>
        <v>699</v>
      </c>
      <c r="I6" s="80">
        <f>H6/$H$83</f>
        <v>0.0013109994542191113</v>
      </c>
      <c r="J6" s="64">
        <f>E6-D6</f>
        <v>63</v>
      </c>
      <c r="L6" s="40"/>
      <c r="M6" s="37"/>
      <c r="T6" s="2"/>
      <c r="U6" s="7"/>
    </row>
    <row r="7" spans="1:21" ht="15">
      <c r="A7" s="101">
        <v>68</v>
      </c>
      <c r="B7" s="102" t="s">
        <v>160</v>
      </c>
      <c r="C7" s="64">
        <v>35450</v>
      </c>
      <c r="D7" s="64">
        <v>38872</v>
      </c>
      <c r="E7" s="64">
        <v>38987</v>
      </c>
      <c r="F7" s="79">
        <f>E7/$E$83</f>
        <v>0.0029945776997937967</v>
      </c>
      <c r="G7" s="79">
        <f>(E7-C7)/C7</f>
        <v>0.09977433004231312</v>
      </c>
      <c r="H7" s="43">
        <f>E7-C7</f>
        <v>3537</v>
      </c>
      <c r="I7" s="80">
        <f>H7/$H$83</f>
        <v>0.006633769770490697</v>
      </c>
      <c r="J7" s="64">
        <f>E7-D7</f>
        <v>115</v>
      </c>
      <c r="L7" s="40"/>
      <c r="M7" s="37"/>
      <c r="T7" s="2"/>
      <c r="U7" s="7"/>
    </row>
    <row r="8" spans="1:21" ht="15">
      <c r="A8" s="101">
        <v>18</v>
      </c>
      <c r="B8" s="102" t="s">
        <v>110</v>
      </c>
      <c r="C8" s="64">
        <v>19645</v>
      </c>
      <c r="D8" s="64">
        <v>21914</v>
      </c>
      <c r="E8" s="64">
        <v>21383</v>
      </c>
      <c r="F8" s="79">
        <f>E8/$E$83</f>
        <v>0.001642420677525605</v>
      </c>
      <c r="G8" s="79">
        <f>(E8-C8)/C8</f>
        <v>0.0884703486892339</v>
      </c>
      <c r="H8" s="43">
        <f>E8-C8</f>
        <v>1738</v>
      </c>
      <c r="I8" s="80">
        <f>H8/$H$83</f>
        <v>0.0032596810463988777</v>
      </c>
      <c r="J8" s="64">
        <f>E8-D8</f>
        <v>-531</v>
      </c>
      <c r="L8" s="40"/>
      <c r="M8" s="37"/>
      <c r="T8" s="2"/>
      <c r="U8" s="7"/>
    </row>
    <row r="9" spans="1:21" ht="15">
      <c r="A9" s="101">
        <v>51</v>
      </c>
      <c r="B9" s="102" t="s">
        <v>143</v>
      </c>
      <c r="C9" s="64">
        <v>31633</v>
      </c>
      <c r="D9" s="64">
        <v>34481</v>
      </c>
      <c r="E9" s="64">
        <v>34318</v>
      </c>
      <c r="F9" s="79">
        <f>E9/$E$83</f>
        <v>0.0026359534588843337</v>
      </c>
      <c r="G9" s="79">
        <f>(E9-C9)/C9</f>
        <v>0.08487971422248917</v>
      </c>
      <c r="H9" s="43">
        <f>E9-C9</f>
        <v>2685</v>
      </c>
      <c r="I9" s="80">
        <f>H9/$H$83</f>
        <v>0.00503581335418929</v>
      </c>
      <c r="J9" s="64">
        <f>E9-D9</f>
        <v>-163</v>
      </c>
      <c r="L9" s="40"/>
      <c r="M9" s="37"/>
      <c r="T9" s="2"/>
      <c r="U9" s="7"/>
    </row>
    <row r="10" spans="1:21" ht="15">
      <c r="A10" s="101">
        <v>13</v>
      </c>
      <c r="B10" s="102" t="s">
        <v>105</v>
      </c>
      <c r="C10" s="64">
        <v>16115</v>
      </c>
      <c r="D10" s="64">
        <v>17683</v>
      </c>
      <c r="E10" s="64">
        <v>17425</v>
      </c>
      <c r="F10" s="79">
        <f>E10/$E$83</f>
        <v>0.0013384080954909818</v>
      </c>
      <c r="G10" s="79">
        <f>(E10-C10)/C10</f>
        <v>0.08129072292894818</v>
      </c>
      <c r="H10" s="43">
        <f>E10-C10</f>
        <v>1310</v>
      </c>
      <c r="I10" s="80">
        <f>H10/$H$83</f>
        <v>0.002456951766848406</v>
      </c>
      <c r="J10" s="64">
        <f>E10-D10</f>
        <v>-258</v>
      </c>
      <c r="L10" s="40"/>
      <c r="M10" s="37"/>
      <c r="T10" s="2"/>
      <c r="U10" s="7"/>
    </row>
    <row r="11" spans="1:21" ht="15">
      <c r="A11" s="101">
        <v>76</v>
      </c>
      <c r="B11" s="102" t="s">
        <v>168</v>
      </c>
      <c r="C11" s="64">
        <v>12154</v>
      </c>
      <c r="D11" s="64">
        <v>12674</v>
      </c>
      <c r="E11" s="64">
        <v>13058</v>
      </c>
      <c r="F11" s="79">
        <f>E11/$E$83</f>
        <v>0.0010029803679151357</v>
      </c>
      <c r="G11" s="79">
        <f>(E11-C11)/C11</f>
        <v>0.07437880533157808</v>
      </c>
      <c r="H11" s="43">
        <f>E11-C11</f>
        <v>904</v>
      </c>
      <c r="I11" s="80">
        <f>H11/$H$83</f>
        <v>0.0016954842726953885</v>
      </c>
      <c r="J11" s="64">
        <f>E11-D11</f>
        <v>384</v>
      </c>
      <c r="L11" s="40"/>
      <c r="M11" s="37"/>
      <c r="T11" s="2"/>
      <c r="U11" s="7"/>
    </row>
    <row r="12" spans="1:21" ht="15">
      <c r="A12" s="101">
        <v>25</v>
      </c>
      <c r="B12" s="102" t="s">
        <v>117</v>
      </c>
      <c r="C12" s="64">
        <v>63648</v>
      </c>
      <c r="D12" s="64">
        <v>69337</v>
      </c>
      <c r="E12" s="64">
        <v>68282</v>
      </c>
      <c r="F12" s="79">
        <f>E12/$E$83</f>
        <v>0.005244716302801448</v>
      </c>
      <c r="G12" s="79">
        <f>(E12-C12)/C12</f>
        <v>0.07280668677727502</v>
      </c>
      <c r="H12" s="43">
        <f>E12-C12</f>
        <v>4634</v>
      </c>
      <c r="I12" s="80">
        <f>H12/$H$83</f>
        <v>0.008691232433263751</v>
      </c>
      <c r="J12" s="64">
        <f>E12-D12</f>
        <v>-1055</v>
      </c>
      <c r="L12" s="40"/>
      <c r="M12" s="37"/>
      <c r="T12" s="2"/>
      <c r="U12" s="7"/>
    </row>
    <row r="13" spans="1:21" ht="15">
      <c r="A13" s="101">
        <v>14</v>
      </c>
      <c r="B13" s="102" t="s">
        <v>106</v>
      </c>
      <c r="C13" s="64">
        <v>51073</v>
      </c>
      <c r="D13" s="64">
        <v>54487</v>
      </c>
      <c r="E13" s="64">
        <v>54719</v>
      </c>
      <c r="F13" s="79">
        <f>E13/$E$83</f>
        <v>0.004202947063252283</v>
      </c>
      <c r="G13" s="79">
        <f>(E13-C13)/C13</f>
        <v>0.07138801323595638</v>
      </c>
      <c r="H13" s="43">
        <f>E13-C13</f>
        <v>3646</v>
      </c>
      <c r="I13" s="80">
        <f>H13/$H$83</f>
        <v>0.006838203161778083</v>
      </c>
      <c r="J13" s="64">
        <f>E13-D13</f>
        <v>232</v>
      </c>
      <c r="L13" s="40"/>
      <c r="M13" s="37"/>
      <c r="T13" s="2"/>
      <c r="U13" s="7"/>
    </row>
    <row r="14" spans="1:21" ht="15">
      <c r="A14" s="101">
        <v>9</v>
      </c>
      <c r="B14" s="102" t="s">
        <v>101</v>
      </c>
      <c r="C14" s="64">
        <v>129297</v>
      </c>
      <c r="D14" s="64">
        <v>136670</v>
      </c>
      <c r="E14" s="64">
        <v>138083</v>
      </c>
      <c r="F14" s="79">
        <f>E14/$E$83</f>
        <v>0.010606106459092181</v>
      </c>
      <c r="G14" s="79">
        <f>(E14-C14)/C14</f>
        <v>0.06795207932125262</v>
      </c>
      <c r="H14" s="43">
        <f>E14-C14</f>
        <v>8786</v>
      </c>
      <c r="I14" s="80">
        <f>H14/$H$83</f>
        <v>0.01647845665918328</v>
      </c>
      <c r="J14" s="64">
        <f>E14-D14</f>
        <v>1413</v>
      </c>
      <c r="L14" s="40"/>
      <c r="M14" s="37"/>
      <c r="T14" s="2"/>
      <c r="U14" s="7"/>
    </row>
    <row r="15" spans="1:21" ht="15">
      <c r="A15" s="101">
        <v>10</v>
      </c>
      <c r="B15" s="102" t="s">
        <v>102</v>
      </c>
      <c r="C15" s="64">
        <v>142462</v>
      </c>
      <c r="D15" s="64">
        <v>152437</v>
      </c>
      <c r="E15" s="64">
        <v>151894</v>
      </c>
      <c r="F15" s="79">
        <f>E15/$E$83</f>
        <v>0.011666924491047758</v>
      </c>
      <c r="G15" s="79">
        <f>(E15-C15)/C15</f>
        <v>0.06620712891858882</v>
      </c>
      <c r="H15" s="43">
        <f>E15-C15</f>
        <v>9432</v>
      </c>
      <c r="I15" s="80">
        <f>H15/$H$83</f>
        <v>0.017690052721308525</v>
      </c>
      <c r="J15" s="64">
        <f>E15-D15</f>
        <v>-543</v>
      </c>
      <c r="L15" s="40"/>
      <c r="M15" s="37"/>
      <c r="T15" s="2"/>
      <c r="U15" s="7"/>
    </row>
    <row r="16" spans="1:21" ht="15">
      <c r="A16" s="101">
        <v>12</v>
      </c>
      <c r="B16" s="102" t="s">
        <v>104</v>
      </c>
      <c r="C16" s="64">
        <v>16795</v>
      </c>
      <c r="D16" s="64">
        <v>18346</v>
      </c>
      <c r="E16" s="64">
        <v>17900</v>
      </c>
      <c r="F16" s="79">
        <f>E16/$E$83</f>
        <v>0.0013748926777210086</v>
      </c>
      <c r="G16" s="79">
        <f>(E16-C16)/C16</f>
        <v>0.06579339089014588</v>
      </c>
      <c r="H16" s="43">
        <f>E16-C16</f>
        <v>1105</v>
      </c>
      <c r="I16" s="80">
        <f>H16/$H$83</f>
        <v>0.002072466948372129</v>
      </c>
      <c r="J16" s="64">
        <f>E16-D16</f>
        <v>-446</v>
      </c>
      <c r="L16" s="40"/>
      <c r="M16" s="37"/>
      <c r="T16" s="2"/>
      <c r="U16" s="7"/>
    </row>
    <row r="17" spans="1:10" ht="15">
      <c r="A17" s="101">
        <v>32</v>
      </c>
      <c r="B17" s="102" t="s">
        <v>124</v>
      </c>
      <c r="C17" s="64">
        <v>49177</v>
      </c>
      <c r="D17" s="64">
        <v>52248</v>
      </c>
      <c r="E17" s="64">
        <v>52207</v>
      </c>
      <c r="F17" s="79">
        <f>E17/$E$83</f>
        <v>0.004010001230490542</v>
      </c>
      <c r="G17" s="79">
        <f>(E17-C17)/C17</f>
        <v>0.061614169225450925</v>
      </c>
      <c r="H17" s="43">
        <f>E17-C17</f>
        <v>3030</v>
      </c>
      <c r="I17" s="80">
        <f>H17/$H$83</f>
        <v>0.005682873170649367</v>
      </c>
      <c r="J17" s="64">
        <f>E17-D17</f>
        <v>-41</v>
      </c>
    </row>
    <row r="18" spans="1:12" ht="15">
      <c r="A18" s="101">
        <v>22</v>
      </c>
      <c r="B18" s="102" t="s">
        <v>114</v>
      </c>
      <c r="C18" s="64">
        <v>51841</v>
      </c>
      <c r="D18" s="64">
        <v>55226</v>
      </c>
      <c r="E18" s="64">
        <v>55025</v>
      </c>
      <c r="F18" s="79">
        <f>E18/$E$83</f>
        <v>0.0042264508151731005</v>
      </c>
      <c r="G18" s="79">
        <f>(E18-C18)/C18</f>
        <v>0.06141856831465443</v>
      </c>
      <c r="H18" s="43">
        <f>E18-C18</f>
        <v>3184</v>
      </c>
      <c r="I18" s="80">
        <f>H18/$H$83</f>
        <v>0.005971705668431546</v>
      </c>
      <c r="J18" s="64">
        <f>E18-D18</f>
        <v>-201</v>
      </c>
      <c r="L18" s="2"/>
    </row>
    <row r="19" spans="1:12" ht="15">
      <c r="A19" s="101">
        <v>33</v>
      </c>
      <c r="B19" s="102" t="s">
        <v>125</v>
      </c>
      <c r="C19" s="64">
        <v>206392</v>
      </c>
      <c r="D19" s="64">
        <v>220187</v>
      </c>
      <c r="E19" s="64">
        <v>218872</v>
      </c>
      <c r="F19" s="79">
        <f>E19/$E$83</f>
        <v>0.016811481014421932</v>
      </c>
      <c r="G19" s="79">
        <f>(E19-C19)/C19</f>
        <v>0.06046745997906896</v>
      </c>
      <c r="H19" s="43">
        <f>E19-C19</f>
        <v>12480</v>
      </c>
      <c r="I19" s="80">
        <f>H19/$H$83</f>
        <v>0.023406685534555806</v>
      </c>
      <c r="J19" s="64">
        <f>E19-D19</f>
        <v>-1315</v>
      </c>
      <c r="L19" s="2"/>
    </row>
    <row r="20" spans="1:12" ht="15">
      <c r="A20" s="101">
        <v>41</v>
      </c>
      <c r="B20" s="102" t="s">
        <v>133</v>
      </c>
      <c r="C20" s="64">
        <v>424043</v>
      </c>
      <c r="D20" s="64">
        <v>448171</v>
      </c>
      <c r="E20" s="64">
        <v>448631</v>
      </c>
      <c r="F20" s="79">
        <f>E20/$E$83</f>
        <v>0.03445918865355608</v>
      </c>
      <c r="G20" s="79">
        <f>(E20-C20)/C20</f>
        <v>0.057984685515384056</v>
      </c>
      <c r="H20" s="43">
        <f>E20-C20</f>
        <v>24588</v>
      </c>
      <c r="I20" s="80">
        <f>H20/$H$83</f>
        <v>0.04611567178875466</v>
      </c>
      <c r="J20" s="64">
        <f>E20-D20</f>
        <v>460</v>
      </c>
      <c r="L20" s="2"/>
    </row>
    <row r="21" spans="1:12" ht="15">
      <c r="A21" s="101">
        <v>55</v>
      </c>
      <c r="B21" s="102" t="s">
        <v>147</v>
      </c>
      <c r="C21" s="64">
        <v>143030</v>
      </c>
      <c r="D21" s="64">
        <v>149874</v>
      </c>
      <c r="E21" s="64">
        <v>151300</v>
      </c>
      <c r="F21" s="79">
        <f>E21/$E$83</f>
        <v>0.011621299560848525</v>
      </c>
      <c r="G21" s="79">
        <f>(E21-C21)/C21</f>
        <v>0.05782003775431727</v>
      </c>
      <c r="H21" s="43">
        <f>E21-C21</f>
        <v>8270</v>
      </c>
      <c r="I21" s="80">
        <f>H21/$H$83</f>
        <v>0.01551068023804299</v>
      </c>
      <c r="J21" s="64">
        <f>E21-D21</f>
        <v>1426</v>
      </c>
      <c r="L21" s="2"/>
    </row>
    <row r="22" spans="1:12" ht="15">
      <c r="A22" s="101">
        <v>52</v>
      </c>
      <c r="B22" s="102" t="s">
        <v>144</v>
      </c>
      <c r="C22" s="64">
        <v>68847</v>
      </c>
      <c r="D22" s="64">
        <v>72587</v>
      </c>
      <c r="E22" s="64">
        <v>72827</v>
      </c>
      <c r="F22" s="79">
        <f>E22/$E$83</f>
        <v>0.005593816147507704</v>
      </c>
      <c r="G22" s="79">
        <f>(E22-C22)/C22</f>
        <v>0.05780934536000116</v>
      </c>
      <c r="H22" s="43">
        <f>E22-C22</f>
        <v>3980</v>
      </c>
      <c r="I22" s="80">
        <f>H22/$H$83</f>
        <v>0.007464632085539432</v>
      </c>
      <c r="J22" s="64">
        <f>E22-D22</f>
        <v>240</v>
      </c>
      <c r="L22" s="2"/>
    </row>
    <row r="23" spans="1:12" ht="15">
      <c r="A23" s="101">
        <v>6</v>
      </c>
      <c r="B23" s="102" t="s">
        <v>98</v>
      </c>
      <c r="C23" s="64">
        <v>1042042</v>
      </c>
      <c r="D23" s="64">
        <v>1106088</v>
      </c>
      <c r="E23" s="64">
        <v>1102094</v>
      </c>
      <c r="F23" s="79">
        <f>E23/$E$83</f>
        <v>0.0846514508804613</v>
      </c>
      <c r="G23" s="79">
        <f>(E23-C23)/C23</f>
        <v>0.057629155062847756</v>
      </c>
      <c r="H23" s="43">
        <f>E23-C23</f>
        <v>60052</v>
      </c>
      <c r="I23" s="80">
        <f>H23/$H$83</f>
        <v>0.11262966984945075</v>
      </c>
      <c r="J23" s="64">
        <f>E23-D23</f>
        <v>-3994</v>
      </c>
      <c r="L23" s="2"/>
    </row>
    <row r="24" spans="1:12" ht="15">
      <c r="A24" s="101">
        <v>21</v>
      </c>
      <c r="B24" s="102" t="s">
        <v>113</v>
      </c>
      <c r="C24" s="64">
        <v>109514</v>
      </c>
      <c r="D24" s="64">
        <v>115390</v>
      </c>
      <c r="E24" s="64">
        <v>115045</v>
      </c>
      <c r="F24" s="79">
        <f>E24/$E$83</f>
        <v>0.008836565816112482</v>
      </c>
      <c r="G24" s="79">
        <f>(E24-C24)/C24</f>
        <v>0.0505049582701755</v>
      </c>
      <c r="H24" s="43">
        <f>E24-C24</f>
        <v>5531</v>
      </c>
      <c r="I24" s="80">
        <f>H24/$H$83</f>
        <v>0.01037358795605995</v>
      </c>
      <c r="J24" s="64">
        <f>E24-D24</f>
        <v>-345</v>
      </c>
      <c r="L24" s="2"/>
    </row>
    <row r="25" spans="1:12" ht="15">
      <c r="A25" s="101">
        <v>61</v>
      </c>
      <c r="B25" s="102" t="s">
        <v>153</v>
      </c>
      <c r="C25" s="64">
        <v>106712</v>
      </c>
      <c r="D25" s="64">
        <v>111404</v>
      </c>
      <c r="E25" s="64">
        <v>112087</v>
      </c>
      <c r="F25" s="79">
        <f>E25/$E$83</f>
        <v>0.008609362880877916</v>
      </c>
      <c r="G25" s="79">
        <f>(E25-C25)/C25</f>
        <v>0.050369218082315016</v>
      </c>
      <c r="H25" s="43">
        <f>E25-C25</f>
        <v>5375</v>
      </c>
      <c r="I25" s="80">
        <f>H25/$H$83</f>
        <v>0.010081004386878001</v>
      </c>
      <c r="J25" s="64">
        <f>E25-D25</f>
        <v>683</v>
      </c>
      <c r="L25" s="2"/>
    </row>
    <row r="26" spans="1:12" ht="15">
      <c r="A26" s="101">
        <v>50</v>
      </c>
      <c r="B26" s="102" t="s">
        <v>142</v>
      </c>
      <c r="C26" s="64">
        <v>34051</v>
      </c>
      <c r="D26" s="64">
        <v>35933</v>
      </c>
      <c r="E26" s="64">
        <v>35764</v>
      </c>
      <c r="F26" s="79">
        <f>E26/$E$83</f>
        <v>0.002747020208157215</v>
      </c>
      <c r="G26" s="79">
        <f>(E26-C26)/C26</f>
        <v>0.050306892602273064</v>
      </c>
      <c r="H26" s="43">
        <f>E26-C26</f>
        <v>1713</v>
      </c>
      <c r="I26" s="80">
        <f>H26/$H$83</f>
        <v>0.0032127926539017707</v>
      </c>
      <c r="J26" s="64">
        <f>E26-D26</f>
        <v>-169</v>
      </c>
      <c r="L26" s="2"/>
    </row>
    <row r="27" spans="1:12" ht="15">
      <c r="A27" s="101">
        <v>47</v>
      </c>
      <c r="B27" s="102" t="s">
        <v>139</v>
      </c>
      <c r="C27" s="64">
        <v>52906</v>
      </c>
      <c r="D27" s="64">
        <v>55011</v>
      </c>
      <c r="E27" s="64">
        <v>55566</v>
      </c>
      <c r="F27" s="79">
        <f>E27/$E$83</f>
        <v>0.004268004834091931</v>
      </c>
      <c r="G27" s="79">
        <f>(E27-C27)/C27</f>
        <v>0.05027785128340831</v>
      </c>
      <c r="H27" s="43">
        <f>E27-C27</f>
        <v>2660</v>
      </c>
      <c r="I27" s="80">
        <f>H27/$H$83</f>
        <v>0.004988924961692183</v>
      </c>
      <c r="J27" s="64">
        <f>E27-D27</f>
        <v>555</v>
      </c>
      <c r="L27" s="2"/>
    </row>
    <row r="28" spans="1:10" ht="15">
      <c r="A28" s="101">
        <v>59</v>
      </c>
      <c r="B28" s="102" t="s">
        <v>151</v>
      </c>
      <c r="C28" s="64">
        <v>225235</v>
      </c>
      <c r="D28" s="64">
        <v>237012</v>
      </c>
      <c r="E28" s="64">
        <v>236025</v>
      </c>
      <c r="F28" s="79">
        <f>E28/$E$83</f>
        <v>0.0181289968859833</v>
      </c>
      <c r="G28" s="79">
        <f>(E28-C28)/C28</f>
        <v>0.04790552090039292</v>
      </c>
      <c r="H28" s="43">
        <f>E28-C28</f>
        <v>10790</v>
      </c>
      <c r="I28" s="80">
        <f>H28/$H$83</f>
        <v>0.020237030201751376</v>
      </c>
      <c r="J28" s="64">
        <f>E28-D28</f>
        <v>-987</v>
      </c>
    </row>
    <row r="29" spans="1:10" ht="15">
      <c r="A29" s="101">
        <v>54</v>
      </c>
      <c r="B29" s="102" t="s">
        <v>146</v>
      </c>
      <c r="C29" s="64">
        <v>152714</v>
      </c>
      <c r="D29" s="64">
        <v>159565</v>
      </c>
      <c r="E29" s="64">
        <v>159959</v>
      </c>
      <c r="F29" s="79">
        <f>E29/$E$83</f>
        <v>0.012286394292490213</v>
      </c>
      <c r="G29" s="79">
        <f>(E29-C29)/C29</f>
        <v>0.04744162290294276</v>
      </c>
      <c r="H29" s="43">
        <f>E29-C29</f>
        <v>7245</v>
      </c>
      <c r="I29" s="80">
        <f>H29/$H$83</f>
        <v>0.013588256145661604</v>
      </c>
      <c r="J29" s="64">
        <f>E29-D29</f>
        <v>394</v>
      </c>
    </row>
    <row r="30" spans="1:10" ht="15">
      <c r="A30" s="101">
        <v>79</v>
      </c>
      <c r="B30" s="102" t="s">
        <v>171</v>
      </c>
      <c r="C30" s="64">
        <v>10866</v>
      </c>
      <c r="D30" s="64">
        <v>11470</v>
      </c>
      <c r="E30" s="64">
        <v>11369</v>
      </c>
      <c r="F30" s="79">
        <f>E30/$E$83</f>
        <v>0.0008732488744698406</v>
      </c>
      <c r="G30" s="79">
        <f>(E30-C30)/C30</f>
        <v>0.046291183508190684</v>
      </c>
      <c r="H30" s="43">
        <f>E30-C30</f>
        <v>503</v>
      </c>
      <c r="I30" s="80">
        <f>H30/$H$83</f>
        <v>0.0009433944570417926</v>
      </c>
      <c r="J30" s="64">
        <f>E30-D30</f>
        <v>-101</v>
      </c>
    </row>
    <row r="31" spans="1:10" ht="15">
      <c r="A31" s="101">
        <v>39</v>
      </c>
      <c r="B31" s="102" t="s">
        <v>131</v>
      </c>
      <c r="C31" s="64">
        <v>56943</v>
      </c>
      <c r="D31" s="64">
        <v>59474</v>
      </c>
      <c r="E31" s="64">
        <v>59556</v>
      </c>
      <c r="F31" s="79">
        <f>E31/$E$83</f>
        <v>0.004574475324824156</v>
      </c>
      <c r="G31" s="79">
        <f>(E31-C31)/C31</f>
        <v>0.04588799325641431</v>
      </c>
      <c r="H31" s="43">
        <f>E31-C31</f>
        <v>2613</v>
      </c>
      <c r="I31" s="80">
        <f>H31/$H$83</f>
        <v>0.004900774783797622</v>
      </c>
      <c r="J31" s="64">
        <f>E31-D31</f>
        <v>82</v>
      </c>
    </row>
    <row r="32" spans="1:10" ht="15">
      <c r="A32" s="101">
        <v>60</v>
      </c>
      <c r="B32" s="102" t="s">
        <v>152</v>
      </c>
      <c r="C32" s="64">
        <v>46898</v>
      </c>
      <c r="D32" s="64">
        <v>48312</v>
      </c>
      <c r="E32" s="64">
        <v>49001</v>
      </c>
      <c r="F32" s="79">
        <f>E32/$E$83</f>
        <v>0.0037637495028495613</v>
      </c>
      <c r="G32" s="79">
        <f>(E32-C32)/C32</f>
        <v>0.044841997526546974</v>
      </c>
      <c r="H32" s="43">
        <f>E32-C32</f>
        <v>2103</v>
      </c>
      <c r="I32" s="80">
        <f>H32/$H$83</f>
        <v>0.00394425157685664</v>
      </c>
      <c r="J32" s="64">
        <f>E32-D32</f>
        <v>689</v>
      </c>
    </row>
    <row r="33" spans="1:13" ht="15">
      <c r="A33" s="101">
        <v>17</v>
      </c>
      <c r="B33" s="102" t="s">
        <v>109</v>
      </c>
      <c r="C33" s="64">
        <v>68463</v>
      </c>
      <c r="D33" s="64">
        <v>70876</v>
      </c>
      <c r="E33" s="64">
        <v>71513</v>
      </c>
      <c r="F33" s="79">
        <f>E33/$E$83</f>
        <v>0.005492888271612429</v>
      </c>
      <c r="G33" s="79">
        <f>(E33-C33)/C33</f>
        <v>0.044549610738647154</v>
      </c>
      <c r="H33" s="43">
        <f>E33-C33</f>
        <v>3050</v>
      </c>
      <c r="I33" s="80">
        <f>H33/$H$83</f>
        <v>0.0057203838846470526</v>
      </c>
      <c r="J33" s="64">
        <f>E33-D33</f>
        <v>637</v>
      </c>
      <c r="L33" s="2"/>
      <c r="M33" s="7"/>
    </row>
    <row r="34" spans="1:10" ht="15">
      <c r="A34" s="101">
        <v>34</v>
      </c>
      <c r="B34" s="102" t="s">
        <v>126</v>
      </c>
      <c r="C34" s="64">
        <v>3764384</v>
      </c>
      <c r="D34" s="64">
        <v>3940453</v>
      </c>
      <c r="E34" s="64">
        <v>3930756</v>
      </c>
      <c r="F34" s="79">
        <f>E34/$E$83</f>
        <v>0.30191998001720227</v>
      </c>
      <c r="G34" s="79">
        <f>(E34-C34)/C34</f>
        <v>0.04419634128718005</v>
      </c>
      <c r="H34" s="43">
        <f>E34-C34</f>
        <v>166372</v>
      </c>
      <c r="I34" s="80">
        <f>H34/$H$83</f>
        <v>0.31203662546114735</v>
      </c>
      <c r="J34" s="64">
        <f>E34-D34</f>
        <v>-9697</v>
      </c>
    </row>
    <row r="35" spans="1:10" ht="15">
      <c r="A35" s="101">
        <v>7</v>
      </c>
      <c r="B35" s="102" t="s">
        <v>99</v>
      </c>
      <c r="C35" s="64">
        <v>446990</v>
      </c>
      <c r="D35" s="64">
        <v>464366</v>
      </c>
      <c r="E35" s="64">
        <v>466427</v>
      </c>
      <c r="F35" s="79">
        <f>E35/$E$83</f>
        <v>0.035826093128009884</v>
      </c>
      <c r="G35" s="79">
        <f>(E35-C35)/C35</f>
        <v>0.0434841942772769</v>
      </c>
      <c r="H35" s="43">
        <f>E35-C35</f>
        <v>19437</v>
      </c>
      <c r="I35" s="80">
        <f>H35/$H$83</f>
        <v>0.03645478739865074</v>
      </c>
      <c r="J35" s="64">
        <f>E35-D35</f>
        <v>2061</v>
      </c>
    </row>
    <row r="36" spans="1:10" ht="15">
      <c r="A36" s="101">
        <v>16</v>
      </c>
      <c r="B36" s="102" t="s">
        <v>108</v>
      </c>
      <c r="C36" s="64">
        <v>595054</v>
      </c>
      <c r="D36" s="64">
        <v>642721</v>
      </c>
      <c r="E36" s="64">
        <v>620629</v>
      </c>
      <c r="F36" s="79">
        <f>E36/$E$83</f>
        <v>0.04767029428387217</v>
      </c>
      <c r="G36" s="79">
        <f>(E36-C36)/C36</f>
        <v>0.042979292635626345</v>
      </c>
      <c r="H36" s="43">
        <f>E36-C36</f>
        <v>25575</v>
      </c>
      <c r="I36" s="80">
        <f>H36/$H$83</f>
        <v>0.04796682552454044</v>
      </c>
      <c r="J36" s="64">
        <f>E36-D36</f>
        <v>-22092</v>
      </c>
    </row>
    <row r="37" spans="1:10" ht="15">
      <c r="A37" s="101">
        <v>42</v>
      </c>
      <c r="B37" s="102" t="s">
        <v>134</v>
      </c>
      <c r="C37" s="64">
        <v>259991</v>
      </c>
      <c r="D37" s="64">
        <v>272204</v>
      </c>
      <c r="E37" s="64">
        <v>270914</v>
      </c>
      <c r="F37" s="79">
        <f>E37/$E$83</f>
        <v>0.020808808653190465</v>
      </c>
      <c r="G37" s="79">
        <f>(E37-C37)/C37</f>
        <v>0.0420129927574416</v>
      </c>
      <c r="H37" s="43">
        <f>E37-C37</f>
        <v>10923</v>
      </c>
      <c r="I37" s="80">
        <f>H37/$H$83</f>
        <v>0.020486476449835984</v>
      </c>
      <c r="J37" s="64">
        <f>E37-D37</f>
        <v>-1290</v>
      </c>
    </row>
    <row r="38" spans="1:10" ht="15">
      <c r="A38" s="101">
        <v>45</v>
      </c>
      <c r="B38" s="102" t="s">
        <v>137</v>
      </c>
      <c r="C38" s="64">
        <v>206620</v>
      </c>
      <c r="D38" s="64">
        <v>214520</v>
      </c>
      <c r="E38" s="64">
        <v>215220</v>
      </c>
      <c r="F38" s="79">
        <f>E38/$E$83</f>
        <v>0.016530972184308126</v>
      </c>
      <c r="G38" s="79">
        <f>(E38-C38)/C38</f>
        <v>0.04162230181008615</v>
      </c>
      <c r="H38" s="43">
        <f>E38-C38</f>
        <v>8600</v>
      </c>
      <c r="I38" s="80">
        <f>H38/$H$83</f>
        <v>0.016129607019004802</v>
      </c>
      <c r="J38" s="64">
        <f>E38-D38</f>
        <v>700</v>
      </c>
    </row>
    <row r="39" spans="1:10" ht="15">
      <c r="A39" s="101">
        <v>48</v>
      </c>
      <c r="B39" s="102" t="s">
        <v>140</v>
      </c>
      <c r="C39" s="64">
        <v>154382</v>
      </c>
      <c r="D39" s="64">
        <v>157727</v>
      </c>
      <c r="E39" s="64">
        <v>160574</v>
      </c>
      <c r="F39" s="79">
        <f>E39/$E$83</f>
        <v>0.012333632225272248</v>
      </c>
      <c r="G39" s="79">
        <f>(E39-C39)/C39</f>
        <v>0.04010830278141234</v>
      </c>
      <c r="H39" s="43">
        <f>E39-C39</f>
        <v>6192</v>
      </c>
      <c r="I39" s="80">
        <f>H39/$H$83</f>
        <v>0.011613317053683458</v>
      </c>
      <c r="J39" s="64">
        <f>E39-D39</f>
        <v>2847</v>
      </c>
    </row>
    <row r="40" spans="1:10" ht="15">
      <c r="A40" s="101">
        <v>67</v>
      </c>
      <c r="B40" s="102" t="s">
        <v>159</v>
      </c>
      <c r="C40" s="64">
        <v>80628</v>
      </c>
      <c r="D40" s="64">
        <v>84102</v>
      </c>
      <c r="E40" s="64">
        <v>83839</v>
      </c>
      <c r="F40" s="79">
        <f>E40/$E$83</f>
        <v>0.006439643978069924</v>
      </c>
      <c r="G40" s="79">
        <f>(E40-C40)/C40</f>
        <v>0.03982487473334326</v>
      </c>
      <c r="H40" s="43">
        <f>E40-C40</f>
        <v>3211</v>
      </c>
      <c r="I40" s="80">
        <f>H40/$H$83</f>
        <v>0.006022345132328421</v>
      </c>
      <c r="J40" s="64">
        <f>E40-D40</f>
        <v>-263</v>
      </c>
    </row>
    <row r="41" spans="1:10" ht="15">
      <c r="A41" s="101">
        <v>1</v>
      </c>
      <c r="B41" s="102" t="s">
        <v>93</v>
      </c>
      <c r="C41" s="64">
        <v>274656</v>
      </c>
      <c r="D41" s="64">
        <v>286055</v>
      </c>
      <c r="E41" s="64">
        <v>284814</v>
      </c>
      <c r="F41" s="79">
        <f>E41/$E$83</f>
        <v>0.021876462743711248</v>
      </c>
      <c r="G41" s="79">
        <f>(E41-C41)/C41</f>
        <v>0.036984445997902834</v>
      </c>
      <c r="H41" s="43">
        <f>E41-C41</f>
        <v>10158</v>
      </c>
      <c r="I41" s="80">
        <f>H41/$H$83</f>
        <v>0.01905169163942451</v>
      </c>
      <c r="J41" s="64">
        <f>E41-D41</f>
        <v>-1241</v>
      </c>
    </row>
    <row r="42" spans="1:10" ht="15">
      <c r="A42" s="101">
        <v>44</v>
      </c>
      <c r="B42" s="102" t="s">
        <v>136</v>
      </c>
      <c r="C42" s="64">
        <v>82617</v>
      </c>
      <c r="D42" s="64">
        <v>86548</v>
      </c>
      <c r="E42" s="64">
        <v>85667</v>
      </c>
      <c r="F42" s="79">
        <f>E42/$E$83</f>
        <v>0.006580052012420427</v>
      </c>
      <c r="G42" s="79">
        <f>(E42-C42)/C42</f>
        <v>0.0369173414672525</v>
      </c>
      <c r="H42" s="43">
        <f>E42-C42</f>
        <v>3050</v>
      </c>
      <c r="I42" s="80">
        <f>H42/$H$83</f>
        <v>0.0057203838846470526</v>
      </c>
      <c r="J42" s="64">
        <f>E42-D42</f>
        <v>-881</v>
      </c>
    </row>
    <row r="43" spans="1:10" ht="15">
      <c r="A43" s="101">
        <v>46</v>
      </c>
      <c r="B43" s="102" t="s">
        <v>138</v>
      </c>
      <c r="C43" s="64">
        <v>119976</v>
      </c>
      <c r="D43" s="64">
        <v>125233</v>
      </c>
      <c r="E43" s="64">
        <v>124288</v>
      </c>
      <c r="F43" s="79">
        <f>E43/$E$83</f>
        <v>0.009546517381485403</v>
      </c>
      <c r="G43" s="79">
        <f>(E43-C43)/C43</f>
        <v>0.03594052143762086</v>
      </c>
      <c r="H43" s="43">
        <f>E43-C43</f>
        <v>4312</v>
      </c>
      <c r="I43" s="80">
        <f>H43/$H$83</f>
        <v>0.008087309937901013</v>
      </c>
      <c r="J43" s="64">
        <f>E43-D43</f>
        <v>-945</v>
      </c>
    </row>
    <row r="44" spans="1:10" ht="15">
      <c r="A44" s="101">
        <v>3</v>
      </c>
      <c r="B44" s="102" t="s">
        <v>95</v>
      </c>
      <c r="C44" s="64">
        <v>75657</v>
      </c>
      <c r="D44" s="64">
        <v>78826</v>
      </c>
      <c r="E44" s="64">
        <v>78349</v>
      </c>
      <c r="F44" s="79">
        <f>E44/$E$83</f>
        <v>0.006017959017137615</v>
      </c>
      <c r="G44" s="79">
        <f>(E44-C44)/C44</f>
        <v>0.03558163818285155</v>
      </c>
      <c r="H44" s="43">
        <f>E44-C44</f>
        <v>2692</v>
      </c>
      <c r="I44" s="80">
        <f>H44/$H$83</f>
        <v>0.00504894210408848</v>
      </c>
      <c r="J44" s="64">
        <f>E44-D44</f>
        <v>-477</v>
      </c>
    </row>
    <row r="45" spans="1:10" ht="15">
      <c r="A45" s="101">
        <v>26</v>
      </c>
      <c r="B45" s="102" t="s">
        <v>118</v>
      </c>
      <c r="C45" s="64">
        <v>154816</v>
      </c>
      <c r="D45" s="64">
        <v>160706</v>
      </c>
      <c r="E45" s="64">
        <v>160259</v>
      </c>
      <c r="F45" s="79">
        <f>E45/$E$83</f>
        <v>0.01230943718653023</v>
      </c>
      <c r="G45" s="79">
        <f>(E45-C45)/C45</f>
        <v>0.03515786482017363</v>
      </c>
      <c r="H45" s="43">
        <f>E45-C45</f>
        <v>5443</v>
      </c>
      <c r="I45" s="80">
        <f>H45/$H$83</f>
        <v>0.010208540814470132</v>
      </c>
      <c r="J45" s="64">
        <f>E45-D45</f>
        <v>-447</v>
      </c>
    </row>
    <row r="46" spans="1:10" ht="15">
      <c r="A46" s="101">
        <v>63</v>
      </c>
      <c r="B46" s="102" t="s">
        <v>155</v>
      </c>
      <c r="C46" s="64">
        <v>109272</v>
      </c>
      <c r="D46" s="64">
        <v>113776</v>
      </c>
      <c r="E46" s="64">
        <v>113064</v>
      </c>
      <c r="F46" s="79">
        <f>E46/$E$83</f>
        <v>0.00868440590580157</v>
      </c>
      <c r="G46" s="79">
        <f>(E46-C46)/C46</f>
        <v>0.034702394025916974</v>
      </c>
      <c r="H46" s="43">
        <f>E46-C46</f>
        <v>3792</v>
      </c>
      <c r="I46" s="80">
        <f>H46/$H$83</f>
        <v>0.007112031373961188</v>
      </c>
      <c r="J46" s="64">
        <f>E46-D46</f>
        <v>-712</v>
      </c>
    </row>
    <row r="47" spans="1:10" ht="15">
      <c r="A47" s="101">
        <v>37</v>
      </c>
      <c r="B47" s="102" t="s">
        <v>129</v>
      </c>
      <c r="C47" s="64">
        <v>37842</v>
      </c>
      <c r="D47" s="64">
        <v>39027</v>
      </c>
      <c r="E47" s="64">
        <v>39127</v>
      </c>
      <c r="F47" s="79">
        <f>E47/$E$83</f>
        <v>0.0030053310503458048</v>
      </c>
      <c r="G47" s="79">
        <f>(E47-C47)/C47</f>
        <v>0.033956979018022304</v>
      </c>
      <c r="H47" s="43">
        <f>E47-C47</f>
        <v>1285</v>
      </c>
      <c r="I47" s="80">
        <f>H47/$H$83</f>
        <v>0.002410063374351299</v>
      </c>
      <c r="J47" s="64">
        <f>E47-D47</f>
        <v>100</v>
      </c>
    </row>
    <row r="48" spans="1:10" ht="15">
      <c r="A48" s="101">
        <v>35</v>
      </c>
      <c r="B48" s="102" t="s">
        <v>127</v>
      </c>
      <c r="C48" s="64">
        <v>795802</v>
      </c>
      <c r="D48" s="64">
        <v>822554</v>
      </c>
      <c r="E48" s="64">
        <v>822424</v>
      </c>
      <c r="F48" s="79">
        <f>E48/$E$83</f>
        <v>0.06317009695988954</v>
      </c>
      <c r="G48" s="79">
        <f>(E48-C48)/C48</f>
        <v>0.03345304485286541</v>
      </c>
      <c r="H48" s="43">
        <f>E48-C48</f>
        <v>26622</v>
      </c>
      <c r="I48" s="80">
        <f>H48/$H$83</f>
        <v>0.049930511402319286</v>
      </c>
      <c r="J48" s="64">
        <f>E48-D48</f>
        <v>-130</v>
      </c>
    </row>
    <row r="49" spans="1:10" ht="15">
      <c r="A49" s="101">
        <v>38</v>
      </c>
      <c r="B49" s="102" t="s">
        <v>130</v>
      </c>
      <c r="C49" s="64">
        <v>198943</v>
      </c>
      <c r="D49" s="64">
        <v>206863</v>
      </c>
      <c r="E49" s="64">
        <v>205477</v>
      </c>
      <c r="F49" s="79">
        <f>E49/$E$83</f>
        <v>0.01578261579553518</v>
      </c>
      <c r="G49" s="79">
        <f>(E49-C49)/C49</f>
        <v>0.03284357831137562</v>
      </c>
      <c r="H49" s="43">
        <f>E49-C49</f>
        <v>6534</v>
      </c>
      <c r="I49" s="80">
        <f>H49/$H$83</f>
        <v>0.012254750263043882</v>
      </c>
      <c r="J49" s="64">
        <f>E49-D49</f>
        <v>-1386</v>
      </c>
    </row>
    <row r="50" spans="1:10" ht="15">
      <c r="A50" s="101">
        <v>40</v>
      </c>
      <c r="B50" s="102" t="s">
        <v>132</v>
      </c>
      <c r="C50" s="64">
        <v>22268</v>
      </c>
      <c r="D50" s="64">
        <v>23163</v>
      </c>
      <c r="E50" s="64">
        <v>22988</v>
      </c>
      <c r="F50" s="79">
        <f>E50/$E$83</f>
        <v>0.0017657001606396954</v>
      </c>
      <c r="G50" s="79">
        <f>(E50-C50)/C50</f>
        <v>0.032333393209987425</v>
      </c>
      <c r="H50" s="43">
        <f>E50-C50</f>
        <v>720</v>
      </c>
      <c r="I50" s="80">
        <f>H50/$H$83</f>
        <v>0.0013503857039166812</v>
      </c>
      <c r="J50" s="64">
        <f>E50-D50</f>
        <v>-175</v>
      </c>
    </row>
    <row r="51" spans="1:10" ht="15">
      <c r="A51" s="101">
        <v>23</v>
      </c>
      <c r="B51" s="102" t="s">
        <v>115</v>
      </c>
      <c r="C51" s="64">
        <v>53073</v>
      </c>
      <c r="D51" s="64">
        <v>55025</v>
      </c>
      <c r="E51" s="64">
        <v>54774</v>
      </c>
      <c r="F51" s="79">
        <f>E51/$E$83</f>
        <v>0.004207171593826287</v>
      </c>
      <c r="G51" s="79">
        <f>(E51-C51)/C51</f>
        <v>0.03205019501441411</v>
      </c>
      <c r="H51" s="43">
        <f>E51-C51</f>
        <v>1701</v>
      </c>
      <c r="I51" s="80">
        <f>H51/$H$83</f>
        <v>0.003190286225503159</v>
      </c>
      <c r="J51" s="64">
        <f>E51-D51</f>
        <v>-251</v>
      </c>
    </row>
    <row r="52" spans="1:10" ht="15">
      <c r="A52" s="101">
        <v>53</v>
      </c>
      <c r="B52" s="102" t="s">
        <v>145</v>
      </c>
      <c r="C52" s="64">
        <v>42934</v>
      </c>
      <c r="D52" s="64">
        <v>43448</v>
      </c>
      <c r="E52" s="64">
        <v>44185</v>
      </c>
      <c r="F52" s="79">
        <f>E52/$E$83</f>
        <v>0.0033938342438604896</v>
      </c>
      <c r="G52" s="79">
        <f>(E52-C52)/C52</f>
        <v>0.029137746308287138</v>
      </c>
      <c r="H52" s="43">
        <f>E52-C52</f>
        <v>1251</v>
      </c>
      <c r="I52" s="80">
        <f>H52/$H$83</f>
        <v>0.0023462951605552336</v>
      </c>
      <c r="J52" s="64">
        <f>E52-D52</f>
        <v>737</v>
      </c>
    </row>
    <row r="53" spans="1:10" ht="15">
      <c r="A53" s="101">
        <v>5</v>
      </c>
      <c r="B53" s="102" t="s">
        <v>97</v>
      </c>
      <c r="C53" s="64">
        <v>35378</v>
      </c>
      <c r="D53" s="64">
        <v>36394</v>
      </c>
      <c r="E53" s="64">
        <v>36390</v>
      </c>
      <c r="F53" s="79">
        <f>E53/$E$83</f>
        <v>0.0027951030470540505</v>
      </c>
      <c r="G53" s="79">
        <f>(E53-C53)/C53</f>
        <v>0.02860534795635706</v>
      </c>
      <c r="H53" s="43">
        <f>E53-C53</f>
        <v>1012</v>
      </c>
      <c r="I53" s="80">
        <f>H53/$H$83</f>
        <v>0.0018980421282828908</v>
      </c>
      <c r="J53" s="64">
        <f>E53-D53</f>
        <v>-4</v>
      </c>
    </row>
    <row r="54" spans="1:10" ht="15">
      <c r="A54" s="101">
        <v>64</v>
      </c>
      <c r="B54" s="102" t="s">
        <v>156</v>
      </c>
      <c r="C54" s="64">
        <v>53949</v>
      </c>
      <c r="D54" s="64">
        <v>56501</v>
      </c>
      <c r="E54" s="64">
        <v>55470</v>
      </c>
      <c r="F54" s="79">
        <f>E54/$E$83</f>
        <v>0.004260631107999125</v>
      </c>
      <c r="G54" s="79">
        <f>(E54-C54)/C54</f>
        <v>0.02819329366624034</v>
      </c>
      <c r="H54" s="43">
        <f>E54-C54</f>
        <v>1521</v>
      </c>
      <c r="I54" s="80">
        <f>H54/$H$83</f>
        <v>0.002852689799523989</v>
      </c>
      <c r="J54" s="64">
        <f>E54-D54</f>
        <v>-1031</v>
      </c>
    </row>
    <row r="55" spans="1:10" ht="15">
      <c r="A55" s="101">
        <v>81</v>
      </c>
      <c r="B55" s="102" t="s">
        <v>173</v>
      </c>
      <c r="C55" s="64">
        <v>65448</v>
      </c>
      <c r="D55" s="64">
        <v>67132</v>
      </c>
      <c r="E55" s="64">
        <v>67228</v>
      </c>
      <c r="F55" s="79">
        <f>E55/$E$83</f>
        <v>0.005163758935074188</v>
      </c>
      <c r="G55" s="79">
        <f>(E55-C55)/C55</f>
        <v>0.02719716416086053</v>
      </c>
      <c r="H55" s="43">
        <f>E55-C55</f>
        <v>1780</v>
      </c>
      <c r="I55" s="80">
        <f>H55/$H$83</f>
        <v>0.0033384535457940175</v>
      </c>
      <c r="J55" s="64">
        <f>E55-D55</f>
        <v>96</v>
      </c>
    </row>
    <row r="56" spans="1:10" ht="15">
      <c r="A56" s="101">
        <v>58</v>
      </c>
      <c r="B56" s="102" t="s">
        <v>150</v>
      </c>
      <c r="C56" s="64">
        <v>62293</v>
      </c>
      <c r="D56" s="64">
        <v>64779</v>
      </c>
      <c r="E56" s="64">
        <v>63904</v>
      </c>
      <c r="F56" s="79">
        <f>E56/$E$83</f>
        <v>0.004908443669110801</v>
      </c>
      <c r="G56" s="79">
        <f>(E56-C56)/C56</f>
        <v>0.025861653797376913</v>
      </c>
      <c r="H56" s="43">
        <f>E56-C56</f>
        <v>1611</v>
      </c>
      <c r="I56" s="80">
        <f>H56/$H$83</f>
        <v>0.003021488012513574</v>
      </c>
      <c r="J56" s="64">
        <f>E56-D56</f>
        <v>-875</v>
      </c>
    </row>
    <row r="57" spans="1:10" ht="15">
      <c r="A57" s="101">
        <v>15</v>
      </c>
      <c r="B57" s="102" t="s">
        <v>107</v>
      </c>
      <c r="C57" s="64">
        <v>33446</v>
      </c>
      <c r="D57" s="64">
        <v>33791</v>
      </c>
      <c r="E57" s="64">
        <v>34266</v>
      </c>
      <c r="F57" s="79">
        <f>E57/$E$83</f>
        <v>0.002631959357250731</v>
      </c>
      <c r="G57" s="79">
        <f>(E57-C57)/C57</f>
        <v>0.02451713209352389</v>
      </c>
      <c r="H57" s="43">
        <f>E57-C57</f>
        <v>820</v>
      </c>
      <c r="I57" s="80">
        <f>H57/$H$83</f>
        <v>0.0015379392739051092</v>
      </c>
      <c r="J57" s="64">
        <f>E57-D57</f>
        <v>475</v>
      </c>
    </row>
    <row r="58" spans="1:10" ht="15">
      <c r="A58" s="101">
        <v>27</v>
      </c>
      <c r="B58" s="102" t="s">
        <v>119</v>
      </c>
      <c r="C58" s="64">
        <v>257598</v>
      </c>
      <c r="D58" s="64">
        <v>264741</v>
      </c>
      <c r="E58" s="64">
        <v>263807</v>
      </c>
      <c r="F58" s="79">
        <f>E58/$E$83</f>
        <v>0.020262922493382466</v>
      </c>
      <c r="G58" s="79">
        <f>(E58-C58)/C58</f>
        <v>0.02410344800813671</v>
      </c>
      <c r="H58" s="43">
        <f>E58-C58</f>
        <v>6209</v>
      </c>
      <c r="I58" s="80">
        <f>H58/$H$83</f>
        <v>0.011645201160581492</v>
      </c>
      <c r="J58" s="64">
        <f>E58-D58</f>
        <v>-934</v>
      </c>
    </row>
    <row r="59" spans="1:10" ht="15">
      <c r="A59" s="101">
        <v>70</v>
      </c>
      <c r="B59" s="102" t="s">
        <v>162</v>
      </c>
      <c r="C59" s="64">
        <v>37728</v>
      </c>
      <c r="D59" s="64">
        <v>38889</v>
      </c>
      <c r="E59" s="64">
        <v>38621</v>
      </c>
      <c r="F59" s="79">
        <f>E59/$E$83</f>
        <v>0.0029664653690649762</v>
      </c>
      <c r="G59" s="79">
        <f>(E59-C59)/C59</f>
        <v>0.02366942324003393</v>
      </c>
      <c r="H59" s="43">
        <f>E59-C59</f>
        <v>893</v>
      </c>
      <c r="I59" s="80">
        <f>H59/$H$83</f>
        <v>0.0016748533799966615</v>
      </c>
      <c r="J59" s="64">
        <f>E59-D59</f>
        <v>-268</v>
      </c>
    </row>
    <row r="60" spans="1:10" ht="15">
      <c r="A60" s="101">
        <v>80</v>
      </c>
      <c r="B60" s="102" t="s">
        <v>172</v>
      </c>
      <c r="C60" s="64">
        <v>48293</v>
      </c>
      <c r="D60" s="64">
        <v>49250</v>
      </c>
      <c r="E60" s="64">
        <v>49371</v>
      </c>
      <c r="F60" s="79">
        <f>E60/$E$83</f>
        <v>0.003792169072165582</v>
      </c>
      <c r="G60" s="79">
        <f>(E60-C60)/C60</f>
        <v>0.022322075663139585</v>
      </c>
      <c r="H60" s="43">
        <f>E60-C60</f>
        <v>1078</v>
      </c>
      <c r="I60" s="80">
        <f>H60/$H$83</f>
        <v>0.0020218274844752532</v>
      </c>
      <c r="J60" s="64">
        <f>E60-D60</f>
        <v>121</v>
      </c>
    </row>
    <row r="61" spans="1:10" ht="15">
      <c r="A61" s="101">
        <v>19</v>
      </c>
      <c r="B61" s="102" t="s">
        <v>111</v>
      </c>
      <c r="C61" s="64">
        <v>51024</v>
      </c>
      <c r="D61" s="64">
        <v>51708</v>
      </c>
      <c r="E61" s="64">
        <v>51986</v>
      </c>
      <c r="F61" s="79">
        <f>E61/$E$83</f>
        <v>0.003993026298547729</v>
      </c>
      <c r="G61" s="79">
        <f>(E61-C61)/C61</f>
        <v>0.01885387268736281</v>
      </c>
      <c r="H61" s="43">
        <f>E61-C61</f>
        <v>962</v>
      </c>
      <c r="I61" s="80">
        <f>H61/$H$83</f>
        <v>0.0018042653432886768</v>
      </c>
      <c r="J61" s="64">
        <f>E61-D61</f>
        <v>278</v>
      </c>
    </row>
    <row r="62" spans="1:10" ht="15">
      <c r="A62" s="101">
        <v>36</v>
      </c>
      <c r="B62" s="102" t="s">
        <v>128</v>
      </c>
      <c r="C62" s="64">
        <v>17250</v>
      </c>
      <c r="D62" s="64">
        <v>17552</v>
      </c>
      <c r="E62" s="64">
        <v>17557</v>
      </c>
      <c r="F62" s="79">
        <f>E62/$E$83</f>
        <v>0.0013485469688685893</v>
      </c>
      <c r="G62" s="79">
        <f>(E62-C62)/C62</f>
        <v>0.017797101449275363</v>
      </c>
      <c r="H62" s="43">
        <f>E62-C62</f>
        <v>307</v>
      </c>
      <c r="I62" s="80">
        <f>H62/$H$83</f>
        <v>0.0005757894598644738</v>
      </c>
      <c r="J62" s="64">
        <f>E62-D62</f>
        <v>5</v>
      </c>
    </row>
    <row r="63" spans="1:10" ht="15">
      <c r="A63" s="101">
        <v>78</v>
      </c>
      <c r="B63" s="102" t="s">
        <v>170</v>
      </c>
      <c r="C63" s="64">
        <v>35098</v>
      </c>
      <c r="D63" s="64">
        <v>34708</v>
      </c>
      <c r="E63" s="64">
        <v>35678</v>
      </c>
      <c r="F63" s="79">
        <f>E63/$E$83</f>
        <v>0.0027404145785324104</v>
      </c>
      <c r="G63" s="79">
        <f>(E63-C63)/C63</f>
        <v>0.0165251581286683</v>
      </c>
      <c r="H63" s="43">
        <f>E63-C63</f>
        <v>580</v>
      </c>
      <c r="I63" s="80">
        <f>H63/$H$83</f>
        <v>0.001087810705932882</v>
      </c>
      <c r="J63" s="64">
        <f>E63-D63</f>
        <v>970</v>
      </c>
    </row>
    <row r="64" spans="1:10" ht="15">
      <c r="A64" s="101">
        <v>28</v>
      </c>
      <c r="B64" s="102" t="s">
        <v>120</v>
      </c>
      <c r="C64" s="64">
        <v>44060</v>
      </c>
      <c r="D64" s="64">
        <v>44424</v>
      </c>
      <c r="E64" s="64">
        <v>44769</v>
      </c>
      <c r="F64" s="79">
        <f>E64/$E$83</f>
        <v>0.0034386910775917228</v>
      </c>
      <c r="G64" s="79">
        <f>(E64-C64)/C64</f>
        <v>0.016091693145710396</v>
      </c>
      <c r="H64" s="43">
        <f>E64-C64</f>
        <v>709</v>
      </c>
      <c r="I64" s="80">
        <f>H64/$H$83</f>
        <v>0.0013297548112179542</v>
      </c>
      <c r="J64" s="64">
        <f>E64-D64</f>
        <v>345</v>
      </c>
    </row>
    <row r="65" spans="1:10" ht="15">
      <c r="A65" s="101">
        <v>65</v>
      </c>
      <c r="B65" s="102" t="s">
        <v>157</v>
      </c>
      <c r="C65" s="64">
        <v>57018</v>
      </c>
      <c r="D65" s="64">
        <v>58228</v>
      </c>
      <c r="E65" s="64">
        <v>57903</v>
      </c>
      <c r="F65" s="79">
        <f>E65/$E$83</f>
        <v>0.0044475089786636625</v>
      </c>
      <c r="G65" s="79">
        <f>(E65-C65)/C65</f>
        <v>0.01552141429022414</v>
      </c>
      <c r="H65" s="43">
        <f>E65-C65</f>
        <v>885</v>
      </c>
      <c r="I65" s="80">
        <f>H65/$H$83</f>
        <v>0.0016598490943975873</v>
      </c>
      <c r="J65" s="64">
        <f>E65-D65</f>
        <v>-325</v>
      </c>
    </row>
    <row r="66" spans="1:10" ht="15">
      <c r="A66" s="101">
        <v>66</v>
      </c>
      <c r="B66" s="102" t="s">
        <v>158</v>
      </c>
      <c r="C66" s="64">
        <v>32322</v>
      </c>
      <c r="D66" s="64">
        <v>32575</v>
      </c>
      <c r="E66" s="64">
        <v>32807</v>
      </c>
      <c r="F66" s="79">
        <f>E66/$E$83</f>
        <v>0.0025198940825694486</v>
      </c>
      <c r="G66" s="79">
        <f>(E66-C66)/C66</f>
        <v>0.015005259575521316</v>
      </c>
      <c r="H66" s="43">
        <f>E66-C66</f>
        <v>485</v>
      </c>
      <c r="I66" s="80">
        <f>H66/$H$83</f>
        <v>0.0009096348144438755</v>
      </c>
      <c r="J66" s="64">
        <f>E66-D66</f>
        <v>232</v>
      </c>
    </row>
    <row r="67" spans="1:10" ht="15">
      <c r="A67" s="101">
        <v>31</v>
      </c>
      <c r="B67" s="102" t="s">
        <v>123</v>
      </c>
      <c r="C67" s="64">
        <v>145390</v>
      </c>
      <c r="D67" s="64">
        <v>147105</v>
      </c>
      <c r="E67" s="64">
        <v>146517</v>
      </c>
      <c r="F67" s="79">
        <f>E67/$E$83</f>
        <v>0.011253919020203855</v>
      </c>
      <c r="G67" s="79">
        <f>(E67-C67)/C67</f>
        <v>0.007751564756860857</v>
      </c>
      <c r="H67" s="43">
        <f>E67-C67</f>
        <v>1127</v>
      </c>
      <c r="I67" s="80">
        <f>H67/$H$83</f>
        <v>0.002113728733769583</v>
      </c>
      <c r="J67" s="64">
        <f>E67-D67</f>
        <v>-588</v>
      </c>
    </row>
    <row r="68" spans="1:10" ht="15">
      <c r="A68" s="101">
        <v>20</v>
      </c>
      <c r="B68" s="102" t="s">
        <v>112</v>
      </c>
      <c r="C68" s="64">
        <v>179387</v>
      </c>
      <c r="D68" s="64">
        <v>180728</v>
      </c>
      <c r="E68" s="64">
        <v>180371</v>
      </c>
      <c r="F68" s="79">
        <f>E68/$E$83</f>
        <v>0.013854232802972963</v>
      </c>
      <c r="G68" s="79">
        <f>(E68-C68)/C68</f>
        <v>0.0054853473217122755</v>
      </c>
      <c r="H68" s="43">
        <f>E68-C68</f>
        <v>984</v>
      </c>
      <c r="I68" s="80">
        <f>H68/$H$83</f>
        <v>0.001845527128686131</v>
      </c>
      <c r="J68" s="64">
        <f>E68-D68</f>
        <v>-357</v>
      </c>
    </row>
    <row r="69" spans="1:10" ht="15">
      <c r="A69" s="101">
        <v>2</v>
      </c>
      <c r="B69" s="102" t="s">
        <v>94</v>
      </c>
      <c r="C69" s="64">
        <v>42192</v>
      </c>
      <c r="D69" s="64">
        <v>42108</v>
      </c>
      <c r="E69" s="64">
        <v>42363</v>
      </c>
      <c r="F69" s="79">
        <f>E69/$E$83</f>
        <v>0.003253887067390787</v>
      </c>
      <c r="G69" s="79">
        <f>(E69-C69)/C69</f>
        <v>0.0040529010238907846</v>
      </c>
      <c r="H69" s="43">
        <f>E69-C69</f>
        <v>171</v>
      </c>
      <c r="I69" s="80">
        <f>H69/$H$83</f>
        <v>0.0003207166046802118</v>
      </c>
      <c r="J69" s="64">
        <f>E69-D69</f>
        <v>255</v>
      </c>
    </row>
    <row r="70" spans="1:10" ht="15">
      <c r="A70" s="101">
        <v>73</v>
      </c>
      <c r="B70" s="102" t="s">
        <v>165</v>
      </c>
      <c r="C70" s="64">
        <v>27017</v>
      </c>
      <c r="D70" s="64">
        <v>27509</v>
      </c>
      <c r="E70" s="64">
        <v>27012</v>
      </c>
      <c r="F70" s="79">
        <f>E70/$E$83</f>
        <v>0.002074782179363122</v>
      </c>
      <c r="G70" s="79">
        <f>(E70-C70)/C70</f>
        <v>-0.00018506866047303549</v>
      </c>
      <c r="H70" s="43">
        <f>E70-C70</f>
        <v>-5</v>
      </c>
      <c r="I70" s="80">
        <f>H70/$H$83</f>
        <v>-9.377678499421396E-06</v>
      </c>
      <c r="J70" s="64">
        <f>E70-D70</f>
        <v>-497</v>
      </c>
    </row>
    <row r="71" spans="1:10" ht="15">
      <c r="A71" s="101">
        <v>24</v>
      </c>
      <c r="B71" s="102" t="s">
        <v>116</v>
      </c>
      <c r="C71" s="64">
        <v>23126</v>
      </c>
      <c r="D71" s="64">
        <v>23804</v>
      </c>
      <c r="E71" s="64">
        <v>23090</v>
      </c>
      <c r="F71" s="79">
        <f>E71/$E$83</f>
        <v>0.0017735347446133011</v>
      </c>
      <c r="G71" s="79">
        <f>(E71-C71)/C71</f>
        <v>-0.0015566894404566288</v>
      </c>
      <c r="H71" s="43">
        <f>E71-C71</f>
        <v>-36</v>
      </c>
      <c r="I71" s="80">
        <f>H71/$H$83</f>
        <v>-6.751928519583406E-05</v>
      </c>
      <c r="J71" s="64">
        <f>E71-D71</f>
        <v>-714</v>
      </c>
    </row>
    <row r="72" spans="1:10" ht="15">
      <c r="A72" s="101">
        <v>74</v>
      </c>
      <c r="B72" s="102" t="s">
        <v>166</v>
      </c>
      <c r="C72" s="64">
        <v>26165</v>
      </c>
      <c r="D72" s="64">
        <v>26035</v>
      </c>
      <c r="E72" s="64">
        <v>26027</v>
      </c>
      <c r="F72" s="79">
        <f>E72/$E$83</f>
        <v>0.0019991246772650666</v>
      </c>
      <c r="G72" s="79">
        <f>(E72-C72)/C72</f>
        <v>-0.005274221287980126</v>
      </c>
      <c r="H72" s="43">
        <f>E72-C72</f>
        <v>-138</v>
      </c>
      <c r="I72" s="80">
        <f>H72/$H$83</f>
        <v>-0.00025882392658403057</v>
      </c>
      <c r="J72" s="64">
        <f>E72-D72</f>
        <v>-8</v>
      </c>
    </row>
    <row r="73" spans="1:10" ht="15">
      <c r="A73" s="101">
        <v>4</v>
      </c>
      <c r="B73" s="102" t="s">
        <v>96</v>
      </c>
      <c r="C73" s="64">
        <v>18000</v>
      </c>
      <c r="D73" s="64">
        <v>18188</v>
      </c>
      <c r="E73" s="64">
        <v>17835</v>
      </c>
      <c r="F73" s="79">
        <f>E73/$E$83</f>
        <v>0.001369900050679005</v>
      </c>
      <c r="G73" s="79">
        <f>(E73-C73)/C73</f>
        <v>-0.009166666666666667</v>
      </c>
      <c r="H73" s="43">
        <f>E73-C73</f>
        <v>-165</v>
      </c>
      <c r="I73" s="80">
        <f>H73/$H$83</f>
        <v>-0.00030946339048090613</v>
      </c>
      <c r="J73" s="64">
        <f>E73-D73</f>
        <v>-353</v>
      </c>
    </row>
    <row r="74" spans="1:10" ht="15">
      <c r="A74" s="101">
        <v>11</v>
      </c>
      <c r="B74" s="102" t="s">
        <v>103</v>
      </c>
      <c r="C74" s="64">
        <v>40560</v>
      </c>
      <c r="D74" s="64">
        <v>39949</v>
      </c>
      <c r="E74" s="64">
        <v>39998</v>
      </c>
      <c r="F74" s="79">
        <f>E74/$E$83</f>
        <v>0.0030722322527086537</v>
      </c>
      <c r="G74" s="79">
        <f>(E74-C74)/C74</f>
        <v>-0.013856015779092703</v>
      </c>
      <c r="H74" s="43">
        <f>E74-C74</f>
        <v>-562</v>
      </c>
      <c r="I74" s="80">
        <f>H74/$H$83</f>
        <v>-0.001054051063334965</v>
      </c>
      <c r="J74" s="64">
        <f>E74-D74</f>
        <v>49</v>
      </c>
    </row>
    <row r="75" spans="1:10" ht="15">
      <c r="A75" s="101">
        <v>57</v>
      </c>
      <c r="B75" s="102" t="s">
        <v>149</v>
      </c>
      <c r="C75" s="64">
        <v>21767</v>
      </c>
      <c r="D75" s="64">
        <v>20991</v>
      </c>
      <c r="E75" s="64">
        <v>21349</v>
      </c>
      <c r="F75" s="79">
        <f>E75/$E$83</f>
        <v>0.001639809149534403</v>
      </c>
      <c r="G75" s="79">
        <f>(E75-C75)/C75</f>
        <v>-0.019203381265217992</v>
      </c>
      <c r="H75" s="43">
        <f>E75-C75</f>
        <v>-418</v>
      </c>
      <c r="I75" s="80">
        <f>H75/$H$83</f>
        <v>-0.0007839739225516288</v>
      </c>
      <c r="J75" s="64">
        <f>E75-D75</f>
        <v>358</v>
      </c>
    </row>
    <row r="76" spans="1:10" ht="15">
      <c r="A76" s="101">
        <v>43</v>
      </c>
      <c r="B76" s="102" t="s">
        <v>135</v>
      </c>
      <c r="C76" s="64">
        <v>77117</v>
      </c>
      <c r="D76" s="64">
        <v>75486</v>
      </c>
      <c r="E76" s="64">
        <v>75044</v>
      </c>
      <c r="F76" s="79">
        <f>E76/$E$83</f>
        <v>0.005764103134463429</v>
      </c>
      <c r="G76" s="79">
        <f>(E76-C76)/C76</f>
        <v>-0.026881232413086608</v>
      </c>
      <c r="H76" s="43">
        <f>E76-C76</f>
        <v>-2073</v>
      </c>
      <c r="I76" s="80">
        <f>H76/$H$83</f>
        <v>-0.0038879855058601112</v>
      </c>
      <c r="J76" s="64">
        <f>E76-D76</f>
        <v>-442</v>
      </c>
    </row>
    <row r="77" spans="1:10" ht="15">
      <c r="A77" s="101">
        <v>30</v>
      </c>
      <c r="B77" s="102" t="s">
        <v>122</v>
      </c>
      <c r="C77" s="64">
        <v>10558</v>
      </c>
      <c r="D77" s="64">
        <v>9811</v>
      </c>
      <c r="E77" s="64">
        <v>10211</v>
      </c>
      <c r="F77" s="79">
        <f>E77/$E$83</f>
        <v>0.0007843033034753753</v>
      </c>
      <c r="G77" s="79">
        <f>(E77-C77)/C77</f>
        <v>-0.03286607311990907</v>
      </c>
      <c r="H77" s="43">
        <f>E77-C77</f>
        <v>-347</v>
      </c>
      <c r="I77" s="80">
        <f>H77/$H$83</f>
        <v>-0.0006508108878598449</v>
      </c>
      <c r="J77" s="64">
        <f>E77-D77</f>
        <v>400</v>
      </c>
    </row>
    <row r="78" spans="1:10" ht="15">
      <c r="A78" s="101">
        <v>29</v>
      </c>
      <c r="B78" s="102" t="s">
        <v>121</v>
      </c>
      <c r="C78" s="64">
        <v>12115</v>
      </c>
      <c r="D78" s="64">
        <v>11735</v>
      </c>
      <c r="E78" s="64">
        <v>11630</v>
      </c>
      <c r="F78" s="79">
        <f>E78/$E$83</f>
        <v>0.0008932961922846553</v>
      </c>
      <c r="G78" s="79">
        <f>(E78-C78)/C78</f>
        <v>-0.0400330169211721</v>
      </c>
      <c r="H78" s="43">
        <f>E78-C78</f>
        <v>-485</v>
      </c>
      <c r="I78" s="80">
        <f>H78/$H$83</f>
        <v>-0.0009096348144438755</v>
      </c>
      <c r="J78" s="64">
        <f>E78-D78</f>
        <v>-105</v>
      </c>
    </row>
    <row r="79" spans="1:10" ht="15">
      <c r="A79" s="101">
        <v>56</v>
      </c>
      <c r="B79" s="102" t="s">
        <v>148</v>
      </c>
      <c r="C79" s="64">
        <v>19298</v>
      </c>
      <c r="D79" s="64">
        <v>18330</v>
      </c>
      <c r="E79" s="64">
        <v>18399</v>
      </c>
      <c r="F79" s="79">
        <f>E79/$E$83</f>
        <v>0.0014132206914742368</v>
      </c>
      <c r="G79" s="79">
        <f>(E79-C79)/C79</f>
        <v>-0.04658513835630635</v>
      </c>
      <c r="H79" s="43">
        <f>E79-C79</f>
        <v>-899</v>
      </c>
      <c r="I79" s="80">
        <f>H79/$H$83</f>
        <v>-0.0016861065941959673</v>
      </c>
      <c r="J79" s="64">
        <f>E79-D79</f>
        <v>69</v>
      </c>
    </row>
    <row r="80" spans="1:10" ht="15">
      <c r="A80" s="101">
        <v>8</v>
      </c>
      <c r="B80" s="102" t="s">
        <v>100</v>
      </c>
      <c r="C80" s="64">
        <v>22824</v>
      </c>
      <c r="D80" s="64">
        <v>21666</v>
      </c>
      <c r="E80" s="64">
        <v>21609</v>
      </c>
      <c r="F80" s="79">
        <f>E80/$E$83</f>
        <v>0.0016597796577024176</v>
      </c>
      <c r="G80" s="79">
        <f>(E80-C80)/C80</f>
        <v>-0.05323343848580442</v>
      </c>
      <c r="H80" s="43">
        <f>E80-C80</f>
        <v>-1215</v>
      </c>
      <c r="I80" s="80">
        <f>H80/$H$83</f>
        <v>-0.0022787758753593994</v>
      </c>
      <c r="J80" s="64">
        <f>E80-D80</f>
        <v>-57</v>
      </c>
    </row>
    <row r="81" spans="1:10" ht="15">
      <c r="A81" s="101">
        <v>49</v>
      </c>
      <c r="B81" s="102" t="s">
        <v>141</v>
      </c>
      <c r="C81" s="64">
        <v>17747</v>
      </c>
      <c r="D81" s="64">
        <v>16857</v>
      </c>
      <c r="E81" s="64">
        <v>16790</v>
      </c>
      <c r="F81" s="79">
        <f>E81/$E$83</f>
        <v>0.001289633969772946</v>
      </c>
      <c r="G81" s="79">
        <f>(E81-C81)/C81</f>
        <v>-0.0539246069758269</v>
      </c>
      <c r="H81" s="43">
        <f>E81-C81</f>
        <v>-957</v>
      </c>
      <c r="I81" s="80">
        <f>H81/$H$83</f>
        <v>-0.0017948876647892553</v>
      </c>
      <c r="J81" s="64">
        <f>E81-D81</f>
        <v>-67</v>
      </c>
    </row>
    <row r="82" spans="1:10" ht="15.75" thickBot="1">
      <c r="A82" s="101">
        <v>62</v>
      </c>
      <c r="B82" s="102" t="s">
        <v>154</v>
      </c>
      <c r="C82" s="64">
        <v>5860</v>
      </c>
      <c r="D82" s="64">
        <v>5354</v>
      </c>
      <c r="E82" s="64">
        <v>5336</v>
      </c>
      <c r="F82" s="79">
        <f>E82/$E$83</f>
        <v>0.00040985627532510066</v>
      </c>
      <c r="G82" s="79">
        <f>(E82-C82)/C82</f>
        <v>-0.089419795221843</v>
      </c>
      <c r="H82" s="43">
        <f>E82-C82</f>
        <v>-524</v>
      </c>
      <c r="I82" s="80">
        <f>H82/$H$83</f>
        <v>-0.0009827807067393625</v>
      </c>
      <c r="J82" s="64">
        <f>E82-D82</f>
        <v>-18</v>
      </c>
    </row>
    <row r="83" spans="1:19" s="8" customFormat="1" ht="15.75" thickBot="1">
      <c r="A83" s="131" t="s">
        <v>174</v>
      </c>
      <c r="B83" s="132"/>
      <c r="C83" s="103">
        <v>12486017</v>
      </c>
      <c r="D83" s="103">
        <v>13058277</v>
      </c>
      <c r="E83" s="103">
        <v>13019198</v>
      </c>
      <c r="F83" s="90">
        <f aca="true" t="shared" si="0" ref="F66:F83">E83/$E$83</f>
        <v>1</v>
      </c>
      <c r="G83" s="90">
        <f aca="true" t="shared" si="1" ref="G66:G83">(E83-C83)/C83</f>
        <v>0.0427022484431985</v>
      </c>
      <c r="H83" s="89">
        <f aca="true" t="shared" si="2" ref="H66:H83">E83-C83</f>
        <v>533181</v>
      </c>
      <c r="I83" s="91">
        <f aca="true" t="shared" si="3" ref="I67:I83">H83/$H$83</f>
        <v>1</v>
      </c>
      <c r="J83" s="88">
        <f aca="true" t="shared" si="4" ref="J67:J83">E83-D83</f>
        <v>-39079</v>
      </c>
      <c r="L83" s="26"/>
      <c r="M83" s="26"/>
      <c r="N83" s="26"/>
      <c r="O83" s="26"/>
      <c r="P83" s="26"/>
      <c r="Q83" s="26"/>
      <c r="R83" s="26"/>
      <c r="S83" s="26"/>
    </row>
    <row r="84" spans="3:9" ht="15">
      <c r="C84" s="5"/>
      <c r="D84" s="5"/>
      <c r="E84" s="5"/>
      <c r="I84" s="12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V84"/>
  <sheetViews>
    <sheetView workbookViewId="0" topLeftCell="A1">
      <pane ySplit="1" topLeftCell="A2" activePane="bottomLeft" state="frozen"/>
      <selection pane="topLeft" activeCell="W1" sqref="W1"/>
      <selection pane="bottomLeft" activeCell="B2" sqref="B2:B16"/>
    </sheetView>
  </sheetViews>
  <sheetFormatPr defaultColWidth="9.140625" defaultRowHeight="15"/>
  <cols>
    <col min="1" max="1" width="11.8515625" style="4" customWidth="1"/>
    <col min="2" max="2" width="16.421875" style="4" bestFit="1" customWidth="1"/>
    <col min="3" max="3" width="12.00390625" style="4" customWidth="1"/>
    <col min="4" max="4" width="12.00390625" style="4" bestFit="1" customWidth="1"/>
    <col min="5" max="5" width="13.57421875" style="4" customWidth="1"/>
    <col min="6" max="6" width="18.140625" style="4" customWidth="1"/>
    <col min="7" max="7" width="30.421875" style="4" customWidth="1"/>
    <col min="8" max="8" width="27.421875" style="4" customWidth="1"/>
    <col min="9" max="9" width="22.28125" style="4" customWidth="1"/>
    <col min="10" max="10" width="23.140625" style="4" customWidth="1"/>
    <col min="11" max="11" width="9.140625" style="4" customWidth="1"/>
    <col min="12" max="19" width="9.140625" style="6" customWidth="1"/>
    <col min="20" max="16384" width="9.140625" style="4" customWidth="1"/>
  </cols>
  <sheetData>
    <row r="1" spans="1:10" ht="30.75" thickBot="1">
      <c r="A1" s="83" t="s">
        <v>92</v>
      </c>
      <c r="B1" s="100" t="s">
        <v>175</v>
      </c>
      <c r="C1" s="83">
        <v>41671</v>
      </c>
      <c r="D1" s="83">
        <v>42005</v>
      </c>
      <c r="E1" s="83">
        <v>42036</v>
      </c>
      <c r="F1" s="84" t="s">
        <v>286</v>
      </c>
      <c r="G1" s="84" t="s">
        <v>290</v>
      </c>
      <c r="H1" s="84" t="s">
        <v>291</v>
      </c>
      <c r="I1" s="84" t="s">
        <v>288</v>
      </c>
      <c r="J1" s="84" t="s">
        <v>292</v>
      </c>
    </row>
    <row r="2" spans="1:22" ht="15">
      <c r="A2" s="101">
        <v>21</v>
      </c>
      <c r="B2" s="102" t="s">
        <v>113</v>
      </c>
      <c r="C2" s="64">
        <v>9178</v>
      </c>
      <c r="D2" s="64">
        <v>16214</v>
      </c>
      <c r="E2" s="104">
        <v>16928</v>
      </c>
      <c r="F2" s="79">
        <f>E2/$E$83</f>
        <v>0.008347691612759422</v>
      </c>
      <c r="G2" s="79">
        <f>(E2-C2)/C2</f>
        <v>0.8444105469601221</v>
      </c>
      <c r="H2" s="43">
        <f>E2-C2</f>
        <v>7750</v>
      </c>
      <c r="I2" s="80">
        <f>H2/$H$83</f>
        <v>0.07560090525987201</v>
      </c>
      <c r="J2" s="64">
        <f>E2-D2</f>
        <v>714</v>
      </c>
      <c r="L2" s="40"/>
      <c r="M2" s="37"/>
      <c r="T2" s="2"/>
      <c r="U2" s="29"/>
      <c r="V2" s="7"/>
    </row>
    <row r="3" spans="1:22" ht="15">
      <c r="A3" s="101">
        <v>26</v>
      </c>
      <c r="B3" s="102" t="s">
        <v>118</v>
      </c>
      <c r="C3" s="64">
        <v>14683</v>
      </c>
      <c r="D3" s="64">
        <v>17260</v>
      </c>
      <c r="E3" s="104">
        <v>17842</v>
      </c>
      <c r="F3" s="79">
        <f>E3/$E$83</f>
        <v>0.008798411729374624</v>
      </c>
      <c r="G3" s="79">
        <f>(E3-C3)/C3</f>
        <v>0.2151467683715862</v>
      </c>
      <c r="H3" s="43">
        <f>E3-C3</f>
        <v>3159</v>
      </c>
      <c r="I3" s="80">
        <f>H3/$H$83</f>
        <v>0.030815904479475572</v>
      </c>
      <c r="J3" s="64">
        <f>E3-D3</f>
        <v>582</v>
      </c>
      <c r="L3" s="40"/>
      <c r="M3" s="37"/>
      <c r="T3" s="2"/>
      <c r="U3" s="29"/>
      <c r="V3" s="7"/>
    </row>
    <row r="4" spans="1:22" ht="15">
      <c r="A4" s="101">
        <v>41</v>
      </c>
      <c r="B4" s="102" t="s">
        <v>133</v>
      </c>
      <c r="C4" s="64">
        <v>30202</v>
      </c>
      <c r="D4" s="64">
        <v>35057</v>
      </c>
      <c r="E4" s="104">
        <v>36246</v>
      </c>
      <c r="F4" s="79">
        <f>E4/$E$83</f>
        <v>0.01787396208625225</v>
      </c>
      <c r="G4" s="79">
        <f>(E4-C4)/C4</f>
        <v>0.2001191974041454</v>
      </c>
      <c r="H4" s="43">
        <f>E4-C4</f>
        <v>6044</v>
      </c>
      <c r="I4" s="80">
        <f>H4/$H$83</f>
        <v>0.05895895114718277</v>
      </c>
      <c r="J4" s="64">
        <f>E4-D4</f>
        <v>1189</v>
      </c>
      <c r="L4" s="40"/>
      <c r="M4" s="37"/>
      <c r="T4" s="2"/>
      <c r="U4" s="29"/>
      <c r="V4" s="7"/>
    </row>
    <row r="5" spans="1:22" ht="15">
      <c r="A5" s="101">
        <v>55</v>
      </c>
      <c r="B5" s="102" t="s">
        <v>147</v>
      </c>
      <c r="C5" s="64">
        <v>25686</v>
      </c>
      <c r="D5" s="64">
        <v>29145</v>
      </c>
      <c r="E5" s="104">
        <v>29972</v>
      </c>
      <c r="F5" s="79">
        <f>E5/$E$83</f>
        <v>0.01478006929451946</v>
      </c>
      <c r="G5" s="79">
        <f>(E5-C5)/C5</f>
        <v>0.16686132523553687</v>
      </c>
      <c r="H5" s="43">
        <f>E5-C5</f>
        <v>4286</v>
      </c>
      <c r="I5" s="80">
        <f>H5/$H$83</f>
        <v>0.041809739347588575</v>
      </c>
      <c r="J5" s="64">
        <f>E5-D5</f>
        <v>827</v>
      </c>
      <c r="L5" s="40"/>
      <c r="M5" s="37"/>
      <c r="T5" s="2"/>
      <c r="U5" s="29"/>
      <c r="V5" s="7"/>
    </row>
    <row r="6" spans="1:22" ht="15">
      <c r="A6" s="101">
        <v>1</v>
      </c>
      <c r="B6" s="102" t="s">
        <v>93</v>
      </c>
      <c r="C6" s="64">
        <v>46104</v>
      </c>
      <c r="D6" s="64">
        <v>51131</v>
      </c>
      <c r="E6" s="104">
        <v>52659</v>
      </c>
      <c r="F6" s="79">
        <f>E6/$E$83</f>
        <v>0.02596769214533899</v>
      </c>
      <c r="G6" s="79">
        <f>(E6-C6)/C6</f>
        <v>0.14217855283706404</v>
      </c>
      <c r="H6" s="43">
        <f>E6-C6</f>
        <v>6555</v>
      </c>
      <c r="I6" s="80">
        <f>H6/$H$83</f>
        <v>0.06394373341657562</v>
      </c>
      <c r="J6" s="64">
        <f>E6-D6</f>
        <v>1528</v>
      </c>
      <c r="L6" s="40"/>
      <c r="M6" s="37"/>
      <c r="T6" s="2"/>
      <c r="U6" s="29"/>
      <c r="V6" s="7"/>
    </row>
    <row r="7" spans="1:22" ht="15">
      <c r="A7" s="101">
        <v>12</v>
      </c>
      <c r="B7" s="102" t="s">
        <v>104</v>
      </c>
      <c r="C7" s="64">
        <v>2785</v>
      </c>
      <c r="D7" s="64">
        <v>2945</v>
      </c>
      <c r="E7" s="104">
        <v>3106</v>
      </c>
      <c r="F7" s="79">
        <f>E7/$E$83</f>
        <v>0.0015316593897229897</v>
      </c>
      <c r="G7" s="79">
        <f>(E7-C7)/C7</f>
        <v>0.11526032315978456</v>
      </c>
      <c r="H7" s="43">
        <f>E7-C7</f>
        <v>321</v>
      </c>
      <c r="I7" s="80">
        <f>H7/$H$83</f>
        <v>0.003131340721086312</v>
      </c>
      <c r="J7" s="64">
        <f>E7-D7</f>
        <v>161</v>
      </c>
      <c r="L7" s="40"/>
      <c r="M7" s="37"/>
      <c r="T7" s="2"/>
      <c r="U7" s="29"/>
      <c r="V7" s="7"/>
    </row>
    <row r="8" spans="1:22" ht="15">
      <c r="A8" s="101">
        <v>65</v>
      </c>
      <c r="B8" s="102" t="s">
        <v>157</v>
      </c>
      <c r="C8" s="64">
        <v>11205</v>
      </c>
      <c r="D8" s="64">
        <v>11930</v>
      </c>
      <c r="E8" s="104">
        <v>12462</v>
      </c>
      <c r="F8" s="79">
        <f>E8/$E$83</f>
        <v>0.006145376469648389</v>
      </c>
      <c r="G8" s="79">
        <f>(E8-C8)/C8</f>
        <v>0.11218206157965194</v>
      </c>
      <c r="H8" s="43">
        <f>E8-C8</f>
        <v>1257</v>
      </c>
      <c r="I8" s="80">
        <f>H8/$H$83</f>
        <v>0.012261979085375371</v>
      </c>
      <c r="J8" s="64">
        <f>E8-D8</f>
        <v>532</v>
      </c>
      <c r="L8" s="40"/>
      <c r="M8" s="37"/>
      <c r="T8" s="2"/>
      <c r="U8" s="29"/>
      <c r="V8" s="7"/>
    </row>
    <row r="9" spans="1:22" ht="15">
      <c r="A9" s="101">
        <v>62</v>
      </c>
      <c r="B9" s="102" t="s">
        <v>154</v>
      </c>
      <c r="C9" s="64">
        <v>1813</v>
      </c>
      <c r="D9" s="64">
        <v>1920</v>
      </c>
      <c r="E9" s="104">
        <v>1986</v>
      </c>
      <c r="F9" s="79">
        <f>E9/$E$83</f>
        <v>0.0009793546516387178</v>
      </c>
      <c r="G9" s="79">
        <f>(E9-C9)/C9</f>
        <v>0.0954219525648097</v>
      </c>
      <c r="H9" s="43">
        <f>E9-C9</f>
        <v>173</v>
      </c>
      <c r="I9" s="80">
        <f>H9/$H$83</f>
        <v>0.0016876073045106914</v>
      </c>
      <c r="J9" s="64">
        <f>E9-D9</f>
        <v>66</v>
      </c>
      <c r="L9" s="40"/>
      <c r="M9" s="37"/>
      <c r="T9" s="2"/>
      <c r="U9" s="29"/>
      <c r="V9" s="7"/>
    </row>
    <row r="10" spans="1:22" ht="15">
      <c r="A10" s="101">
        <v>47</v>
      </c>
      <c r="B10" s="102" t="s">
        <v>139</v>
      </c>
      <c r="C10" s="64">
        <v>9033</v>
      </c>
      <c r="D10" s="64">
        <v>9518</v>
      </c>
      <c r="E10" s="104">
        <v>9892</v>
      </c>
      <c r="F10" s="79">
        <f>E10/$E$83</f>
        <v>0.004878034347437158</v>
      </c>
      <c r="G10" s="79">
        <f>(E10-C10)/C10</f>
        <v>0.09509575999114359</v>
      </c>
      <c r="H10" s="43">
        <f>E10-C10</f>
        <v>859</v>
      </c>
      <c r="I10" s="80">
        <f>H10/$H$83</f>
        <v>0.008379506789449041</v>
      </c>
      <c r="J10" s="64">
        <f>E10-D10</f>
        <v>374</v>
      </c>
      <c r="L10" s="40"/>
      <c r="M10" s="37"/>
      <c r="T10" s="2"/>
      <c r="U10" s="29"/>
      <c r="V10" s="7"/>
    </row>
    <row r="11" spans="1:22" ht="15">
      <c r="A11" s="101">
        <v>33</v>
      </c>
      <c r="B11" s="102" t="s">
        <v>125</v>
      </c>
      <c r="C11" s="64">
        <v>39823</v>
      </c>
      <c r="D11" s="64">
        <v>42011</v>
      </c>
      <c r="E11" s="104">
        <v>43198</v>
      </c>
      <c r="F11" s="79">
        <f>E11/$E$83</f>
        <v>0.02130219649621819</v>
      </c>
      <c r="G11" s="79">
        <f>(E11-C11)/C11</f>
        <v>0.08475001883333752</v>
      </c>
      <c r="H11" s="43">
        <f>E11-C11</f>
        <v>3375</v>
      </c>
      <c r="I11" s="80">
        <f>H11/$H$83</f>
        <v>0.032922974871234585</v>
      </c>
      <c r="J11" s="64">
        <f>E11-D11</f>
        <v>1187</v>
      </c>
      <c r="L11" s="40"/>
      <c r="M11" s="37"/>
      <c r="T11" s="2"/>
      <c r="U11" s="29"/>
      <c r="V11" s="7"/>
    </row>
    <row r="12" spans="1:22" ht="15">
      <c r="A12" s="101">
        <v>79</v>
      </c>
      <c r="B12" s="102" t="s">
        <v>171</v>
      </c>
      <c r="C12" s="64">
        <v>3203</v>
      </c>
      <c r="D12" s="64">
        <v>3332</v>
      </c>
      <c r="E12" s="104">
        <v>3450</v>
      </c>
      <c r="F12" s="79">
        <f>E12/$E$83</f>
        <v>0.0017012958449917303</v>
      </c>
      <c r="G12" s="79">
        <f>(E12-C12)/C12</f>
        <v>0.0771152044957852</v>
      </c>
      <c r="H12" s="43">
        <f>E12-C12</f>
        <v>247</v>
      </c>
      <c r="I12" s="80">
        <f>H12/$H$83</f>
        <v>0.002409474012798502</v>
      </c>
      <c r="J12" s="64">
        <f>E12-D12</f>
        <v>118</v>
      </c>
      <c r="L12" s="40"/>
      <c r="M12" s="37"/>
      <c r="T12" s="2"/>
      <c r="U12" s="29"/>
      <c r="V12" s="7"/>
    </row>
    <row r="13" spans="1:22" ht="15">
      <c r="A13" s="101">
        <v>2</v>
      </c>
      <c r="B13" s="102" t="s">
        <v>94</v>
      </c>
      <c r="C13" s="64">
        <v>10629</v>
      </c>
      <c r="D13" s="64">
        <v>10937</v>
      </c>
      <c r="E13" s="104">
        <v>11437</v>
      </c>
      <c r="F13" s="79">
        <f>E13/$E$83</f>
        <v>0.005639919008455194</v>
      </c>
      <c r="G13" s="79">
        <f>(E13-C13)/C13</f>
        <v>0.07601844011666196</v>
      </c>
      <c r="H13" s="43">
        <f>E13-C13</f>
        <v>808</v>
      </c>
      <c r="I13" s="80">
        <f>H13/$H$83</f>
        <v>0.007882004058061495</v>
      </c>
      <c r="J13" s="64">
        <f>E13-D13</f>
        <v>500</v>
      </c>
      <c r="L13" s="40"/>
      <c r="M13" s="37"/>
      <c r="T13" s="2"/>
      <c r="U13" s="29"/>
      <c r="V13" s="7"/>
    </row>
    <row r="14" spans="1:22" ht="15">
      <c r="A14" s="101">
        <v>81</v>
      </c>
      <c r="B14" s="102" t="s">
        <v>173</v>
      </c>
      <c r="C14" s="64">
        <v>8157</v>
      </c>
      <c r="D14" s="64">
        <v>8462</v>
      </c>
      <c r="E14" s="104">
        <v>8773</v>
      </c>
      <c r="F14" s="79">
        <f>E14/$E$83</f>
        <v>0.004326222738583319</v>
      </c>
      <c r="G14" s="79">
        <f>(E14-C14)/C14</f>
        <v>0.07551796003432634</v>
      </c>
      <c r="H14" s="43">
        <f>E14-C14</f>
        <v>616</v>
      </c>
      <c r="I14" s="80">
        <f>H14/$H$83</f>
        <v>0.00600905259872015</v>
      </c>
      <c r="J14" s="64">
        <f>E14-D14</f>
        <v>311</v>
      </c>
      <c r="L14" s="40"/>
      <c r="M14" s="37"/>
      <c r="T14" s="2"/>
      <c r="U14" s="29"/>
      <c r="V14" s="7"/>
    </row>
    <row r="15" spans="1:22" ht="15">
      <c r="A15" s="101">
        <v>63</v>
      </c>
      <c r="B15" s="102" t="s">
        <v>155</v>
      </c>
      <c r="C15" s="64">
        <v>27497</v>
      </c>
      <c r="D15" s="64">
        <v>28587</v>
      </c>
      <c r="E15" s="104">
        <v>29554</v>
      </c>
      <c r="F15" s="79">
        <f>E15/$E$83</f>
        <v>0.014573941276198724</v>
      </c>
      <c r="G15" s="79">
        <f>(E15-C15)/C15</f>
        <v>0.07480816089027895</v>
      </c>
      <c r="H15" s="43">
        <f>E15-C15</f>
        <v>2057</v>
      </c>
      <c r="I15" s="80">
        <f>H15/$H$83</f>
        <v>0.020065943499297644</v>
      </c>
      <c r="J15" s="64">
        <f>E15-D15</f>
        <v>967</v>
      </c>
      <c r="L15" s="40"/>
      <c r="M15" s="37"/>
      <c r="T15" s="2"/>
      <c r="U15" s="29"/>
      <c r="V15" s="7"/>
    </row>
    <row r="16" spans="1:22" ht="15">
      <c r="A16" s="101">
        <v>76</v>
      </c>
      <c r="B16" s="102" t="s">
        <v>168</v>
      </c>
      <c r="C16" s="64">
        <v>3239</v>
      </c>
      <c r="D16" s="64">
        <v>3323</v>
      </c>
      <c r="E16" s="104">
        <v>3473</v>
      </c>
      <c r="F16" s="79">
        <f>E16/$E$83</f>
        <v>0.001712637817291675</v>
      </c>
      <c r="G16" s="79">
        <f>(E16-C16)/C16</f>
        <v>0.07224451991355356</v>
      </c>
      <c r="H16" s="43">
        <f>E16-C16</f>
        <v>234</v>
      </c>
      <c r="I16" s="80">
        <f>H16/$H$83</f>
        <v>0.0022826595910722647</v>
      </c>
      <c r="J16" s="64">
        <f>E16-D16</f>
        <v>150</v>
      </c>
      <c r="L16" s="40"/>
      <c r="M16" s="37"/>
      <c r="T16" s="2"/>
      <c r="U16" s="29"/>
      <c r="V16" s="7"/>
    </row>
    <row r="17" spans="1:10" ht="15">
      <c r="A17" s="101">
        <v>25</v>
      </c>
      <c r="B17" s="102" t="s">
        <v>117</v>
      </c>
      <c r="C17" s="64">
        <v>12217</v>
      </c>
      <c r="D17" s="64">
        <v>12601</v>
      </c>
      <c r="E17" s="104">
        <v>13095</v>
      </c>
      <c r="F17" s="79">
        <f>E17/$E$83</f>
        <v>0.006457527272512089</v>
      </c>
      <c r="G17" s="79">
        <f>(E17-C17)/C17</f>
        <v>0.07186707047556683</v>
      </c>
      <c r="H17" s="43">
        <f>E17-C17</f>
        <v>878</v>
      </c>
      <c r="I17" s="80">
        <f>H17/$H$83</f>
        <v>0.008564850944279693</v>
      </c>
      <c r="J17" s="64">
        <f>E17-D17</f>
        <v>494</v>
      </c>
    </row>
    <row r="18" spans="1:11" ht="15">
      <c r="A18" s="101">
        <v>24</v>
      </c>
      <c r="B18" s="102" t="s">
        <v>116</v>
      </c>
      <c r="C18" s="64">
        <v>4310</v>
      </c>
      <c r="D18" s="64">
        <v>4468</v>
      </c>
      <c r="E18" s="104">
        <v>4615</v>
      </c>
      <c r="F18" s="79">
        <f>E18/$E$83</f>
        <v>0.0022757913984454595</v>
      </c>
      <c r="G18" s="79">
        <f>(E18-C18)/C18</f>
        <v>0.07076566125290024</v>
      </c>
      <c r="H18" s="43">
        <f>E18-C18</f>
        <v>305</v>
      </c>
      <c r="I18" s="80">
        <f>H18/$H$83</f>
        <v>0.0029752614328078662</v>
      </c>
      <c r="J18" s="64">
        <f>E18-D18</f>
        <v>147</v>
      </c>
      <c r="K18" s="6"/>
    </row>
    <row r="19" spans="1:11" ht="15">
      <c r="A19" s="101">
        <v>7</v>
      </c>
      <c r="B19" s="102" t="s">
        <v>99</v>
      </c>
      <c r="C19" s="64">
        <v>85228</v>
      </c>
      <c r="D19" s="64">
        <v>88785</v>
      </c>
      <c r="E19" s="104">
        <v>90857</v>
      </c>
      <c r="F19" s="79">
        <f>E19/$E$83</f>
        <v>0.044804242489395255</v>
      </c>
      <c r="G19" s="79">
        <f>(E19-C19)/C19</f>
        <v>0.06604636973764491</v>
      </c>
      <c r="H19" s="43">
        <f>E19-C19</f>
        <v>5629</v>
      </c>
      <c r="I19" s="80">
        <f>H19/$H$83</f>
        <v>0.05491064460746059</v>
      </c>
      <c r="J19" s="64">
        <f>E19-D19</f>
        <v>2072</v>
      </c>
      <c r="K19" s="2"/>
    </row>
    <row r="20" spans="1:11" ht="15">
      <c r="A20" s="101">
        <v>27</v>
      </c>
      <c r="B20" s="102" t="s">
        <v>119</v>
      </c>
      <c r="C20" s="64">
        <v>40397</v>
      </c>
      <c r="D20" s="64">
        <v>41748</v>
      </c>
      <c r="E20" s="104">
        <v>43053</v>
      </c>
      <c r="F20" s="79">
        <f>E20/$E$83</f>
        <v>0.021230692757805494</v>
      </c>
      <c r="G20" s="79">
        <f>(E20-C20)/C20</f>
        <v>0.06574745649429413</v>
      </c>
      <c r="H20" s="43">
        <f>E20-C20</f>
        <v>2656</v>
      </c>
      <c r="I20" s="80">
        <f>H20/$H$83</f>
        <v>0.025909161854221943</v>
      </c>
      <c r="J20" s="64">
        <f>E20-D20</f>
        <v>1305</v>
      </c>
      <c r="K20" s="2"/>
    </row>
    <row r="21" spans="1:12" ht="15">
      <c r="A21" s="101">
        <v>30</v>
      </c>
      <c r="B21" s="102" t="s">
        <v>122</v>
      </c>
      <c r="C21" s="64">
        <v>3049</v>
      </c>
      <c r="D21" s="64">
        <v>3163</v>
      </c>
      <c r="E21" s="104">
        <v>3245</v>
      </c>
      <c r="F21" s="79">
        <f>E21/$E$83</f>
        <v>0.001600204352753091</v>
      </c>
      <c r="G21" s="79">
        <f>(E21-C21)/C21</f>
        <v>0.064283371597245</v>
      </c>
      <c r="H21" s="43">
        <f>E21-C21</f>
        <v>196</v>
      </c>
      <c r="I21" s="80">
        <f>H21/$H$83</f>
        <v>0.0019119712814109568</v>
      </c>
      <c r="J21" s="64">
        <f>E21-D21</f>
        <v>82</v>
      </c>
      <c r="K21" s="2"/>
      <c r="L21" s="2"/>
    </row>
    <row r="22" spans="1:12" ht="15">
      <c r="A22" s="101">
        <v>68</v>
      </c>
      <c r="B22" s="102" t="s">
        <v>160</v>
      </c>
      <c r="C22" s="64">
        <v>9748</v>
      </c>
      <c r="D22" s="64">
        <v>10029</v>
      </c>
      <c r="E22" s="104">
        <v>10347</v>
      </c>
      <c r="F22" s="79">
        <f>E22/$E$83</f>
        <v>0.0051024081472838935</v>
      </c>
      <c r="G22" s="79">
        <f>(E22-C22)/C22</f>
        <v>0.061448502256873205</v>
      </c>
      <c r="H22" s="43">
        <f>E22-C22</f>
        <v>599</v>
      </c>
      <c r="I22" s="80">
        <f>H22/$H$83</f>
        <v>0.005843218354924302</v>
      </c>
      <c r="J22" s="64">
        <f>E22-D22</f>
        <v>318</v>
      </c>
      <c r="K22" s="2"/>
      <c r="L22" s="2"/>
    </row>
    <row r="23" spans="1:12" ht="15">
      <c r="A23" s="101">
        <v>56</v>
      </c>
      <c r="B23" s="102" t="s">
        <v>148</v>
      </c>
      <c r="C23" s="64">
        <v>3028</v>
      </c>
      <c r="D23" s="64">
        <v>3056</v>
      </c>
      <c r="E23" s="104">
        <v>3210</v>
      </c>
      <c r="F23" s="79">
        <f>E23/$E$83</f>
        <v>0.0015829448296879576</v>
      </c>
      <c r="G23" s="79">
        <f>(E23-C23)/C23</f>
        <v>0.06010568031704095</v>
      </c>
      <c r="H23" s="43">
        <f>E23-C23</f>
        <v>182</v>
      </c>
      <c r="I23" s="80">
        <f>H23/$H$83</f>
        <v>0.001775401904167317</v>
      </c>
      <c r="J23" s="64">
        <f>E23-D23</f>
        <v>154</v>
      </c>
      <c r="K23" s="2"/>
      <c r="L23" s="2"/>
    </row>
    <row r="24" spans="1:12" ht="15">
      <c r="A24" s="101">
        <v>4</v>
      </c>
      <c r="B24" s="102" t="s">
        <v>96</v>
      </c>
      <c r="C24" s="64">
        <v>5354</v>
      </c>
      <c r="D24" s="64">
        <v>5466</v>
      </c>
      <c r="E24" s="104">
        <v>5669</v>
      </c>
      <c r="F24" s="79">
        <f>E24/$E$83</f>
        <v>0.002795549607321194</v>
      </c>
      <c r="G24" s="79">
        <f>(E24-C24)/C24</f>
        <v>0.05883451624953306</v>
      </c>
      <c r="H24" s="43">
        <f>E24-C24</f>
        <v>315</v>
      </c>
      <c r="I24" s="80">
        <f>H24/$H$83</f>
        <v>0.0030728109879818947</v>
      </c>
      <c r="J24" s="64">
        <f>E24-D24</f>
        <v>203</v>
      </c>
      <c r="K24" s="2"/>
      <c r="L24" s="2"/>
    </row>
    <row r="25" spans="1:12" ht="15">
      <c r="A25" s="101">
        <v>54</v>
      </c>
      <c r="B25" s="102" t="s">
        <v>146</v>
      </c>
      <c r="C25" s="64">
        <v>23981</v>
      </c>
      <c r="D25" s="64">
        <v>24660</v>
      </c>
      <c r="E25" s="104">
        <v>25373</v>
      </c>
      <c r="F25" s="79">
        <f>E25/$E$83</f>
        <v>0.01251216796376092</v>
      </c>
      <c r="G25" s="79">
        <f>(E25-C25)/C25</f>
        <v>0.058045953046161544</v>
      </c>
      <c r="H25" s="43">
        <f>E25-C25</f>
        <v>1392</v>
      </c>
      <c r="I25" s="80">
        <f>H25/$H$83</f>
        <v>0.013578898080224755</v>
      </c>
      <c r="J25" s="64">
        <f>E25-D25</f>
        <v>713</v>
      </c>
      <c r="K25" s="2"/>
      <c r="L25" s="2"/>
    </row>
    <row r="26" spans="1:12" ht="15">
      <c r="A26" s="101">
        <v>6</v>
      </c>
      <c r="B26" s="102" t="s">
        <v>98</v>
      </c>
      <c r="C26" s="64">
        <v>124725</v>
      </c>
      <c r="D26" s="64">
        <v>127700</v>
      </c>
      <c r="E26" s="104">
        <v>131909</v>
      </c>
      <c r="F26" s="79">
        <f>E26/$E$83</f>
        <v>0.06504818365710555</v>
      </c>
      <c r="G26" s="79">
        <f>(E26-C26)/C26</f>
        <v>0.057598717177791144</v>
      </c>
      <c r="H26" s="43">
        <f>E26-C26</f>
        <v>7184</v>
      </c>
      <c r="I26" s="80">
        <f>H26/$H$83</f>
        <v>0.07007960043702201</v>
      </c>
      <c r="J26" s="64">
        <f>E26-D26</f>
        <v>4209</v>
      </c>
      <c r="K26" s="2"/>
      <c r="L26" s="2"/>
    </row>
    <row r="27" spans="1:12" ht="15">
      <c r="A27" s="101">
        <v>23</v>
      </c>
      <c r="B27" s="102" t="s">
        <v>115</v>
      </c>
      <c r="C27" s="64">
        <v>9663</v>
      </c>
      <c r="D27" s="64">
        <v>9822</v>
      </c>
      <c r="E27" s="104">
        <v>10196</v>
      </c>
      <c r="F27" s="79">
        <f>E27/$E$83</f>
        <v>0.005027945633488603</v>
      </c>
      <c r="G27" s="79">
        <f>(E27-C27)/C27</f>
        <v>0.05515885335817034</v>
      </c>
      <c r="H27" s="43">
        <f>E27-C27</f>
        <v>533</v>
      </c>
      <c r="I27" s="80">
        <f>H27/$H$83</f>
        <v>0.005199391290775714</v>
      </c>
      <c r="J27" s="64">
        <f>E27-D27</f>
        <v>374</v>
      </c>
      <c r="K27" s="2"/>
      <c r="L27" s="2"/>
    </row>
    <row r="28" spans="1:12" ht="15">
      <c r="A28" s="101">
        <v>58</v>
      </c>
      <c r="B28" s="102" t="s">
        <v>150</v>
      </c>
      <c r="C28" s="64">
        <v>11494</v>
      </c>
      <c r="D28" s="64">
        <v>11748</v>
      </c>
      <c r="E28" s="104">
        <v>12083</v>
      </c>
      <c r="F28" s="79">
        <f>E28/$E$83</f>
        <v>0.005958480491314515</v>
      </c>
      <c r="G28" s="79">
        <f>(E28-C28)/C28</f>
        <v>0.05124412737080216</v>
      </c>
      <c r="H28" s="43">
        <f>E28-C28</f>
        <v>589</v>
      </c>
      <c r="I28" s="80">
        <f>H28/$H$83</f>
        <v>0.005745668799750273</v>
      </c>
      <c r="J28" s="64">
        <f>E28-D28</f>
        <v>335</v>
      </c>
      <c r="K28" s="2"/>
      <c r="L28" s="2"/>
    </row>
    <row r="29" spans="1:12" ht="15">
      <c r="A29" s="101">
        <v>34</v>
      </c>
      <c r="B29" s="102" t="s">
        <v>126</v>
      </c>
      <c r="C29" s="64">
        <v>474339</v>
      </c>
      <c r="D29" s="64">
        <v>485043</v>
      </c>
      <c r="E29" s="104">
        <v>497561</v>
      </c>
      <c r="F29" s="79">
        <f>E29/$E$83</f>
        <v>0.2453618730231682</v>
      </c>
      <c r="G29" s="79">
        <f>(E29-C29)/C29</f>
        <v>0.048956547954100336</v>
      </c>
      <c r="H29" s="43">
        <f>E29-C29</f>
        <v>23222</v>
      </c>
      <c r="I29" s="80">
        <f>H29/$H$83</f>
        <v>0.22652957702512877</v>
      </c>
      <c r="J29" s="64">
        <f>E29-D29</f>
        <v>12518</v>
      </c>
      <c r="K29" s="2"/>
      <c r="L29" s="2"/>
    </row>
    <row r="30" spans="1:12" ht="15">
      <c r="A30" s="101">
        <v>3</v>
      </c>
      <c r="B30" s="102" t="s">
        <v>95</v>
      </c>
      <c r="C30" s="64">
        <v>16131</v>
      </c>
      <c r="D30" s="64">
        <v>16483</v>
      </c>
      <c r="E30" s="104">
        <v>16906</v>
      </c>
      <c r="F30" s="79">
        <f>E30/$E$83</f>
        <v>0.008336842769689911</v>
      </c>
      <c r="G30" s="79">
        <f>(E30-C30)/C30</f>
        <v>0.04804413861508896</v>
      </c>
      <c r="H30" s="43">
        <f>E30-C30</f>
        <v>775</v>
      </c>
      <c r="I30" s="80">
        <f>H30/$H$83</f>
        <v>0.007560090525987202</v>
      </c>
      <c r="J30" s="64">
        <f>E30-D30</f>
        <v>423</v>
      </c>
      <c r="K30" s="2"/>
      <c r="L30" s="2"/>
    </row>
    <row r="31" spans="1:12" ht="15">
      <c r="A31" s="101">
        <v>80</v>
      </c>
      <c r="B31" s="102" t="s">
        <v>172</v>
      </c>
      <c r="C31" s="64">
        <v>10482</v>
      </c>
      <c r="D31" s="64">
        <v>10618</v>
      </c>
      <c r="E31" s="104">
        <v>10968</v>
      </c>
      <c r="F31" s="79">
        <f>E31/$E$83</f>
        <v>0.005408641399382405</v>
      </c>
      <c r="G31" s="79">
        <f>(E31-C31)/C31</f>
        <v>0.04636519748139668</v>
      </c>
      <c r="H31" s="43">
        <f>E31-C31</f>
        <v>486</v>
      </c>
      <c r="I31" s="80">
        <f>H31/$H$83</f>
        <v>0.004740908381457781</v>
      </c>
      <c r="J31" s="64">
        <f>E31-D31</f>
        <v>350</v>
      </c>
      <c r="K31" s="2"/>
      <c r="L31" s="2"/>
    </row>
    <row r="32" spans="1:12" ht="15">
      <c r="A32" s="101">
        <v>9</v>
      </c>
      <c r="B32" s="102" t="s">
        <v>101</v>
      </c>
      <c r="C32" s="64">
        <v>34111</v>
      </c>
      <c r="D32" s="64">
        <v>34628</v>
      </c>
      <c r="E32" s="104">
        <v>35597</v>
      </c>
      <c r="F32" s="79">
        <f>E32/$E$83</f>
        <v>0.01755392121570163</v>
      </c>
      <c r="G32" s="79">
        <f>(E32-C32)/C32</f>
        <v>0.043563659816481484</v>
      </c>
      <c r="H32" s="43">
        <f>E32-C32</f>
        <v>1486</v>
      </c>
      <c r="I32" s="80">
        <f>H32/$H$83</f>
        <v>0.01449586389886062</v>
      </c>
      <c r="J32" s="64">
        <f>E32-D32</f>
        <v>969</v>
      </c>
      <c r="K32" s="2"/>
      <c r="L32" s="2"/>
    </row>
    <row r="33" spans="1:12" ht="15">
      <c r="A33" s="101">
        <v>42</v>
      </c>
      <c r="B33" s="102" t="s">
        <v>134</v>
      </c>
      <c r="C33" s="64">
        <v>55977</v>
      </c>
      <c r="D33" s="64">
        <v>56935</v>
      </c>
      <c r="E33" s="104">
        <v>58403</v>
      </c>
      <c r="F33" s="79">
        <f>E33/$E$83</f>
        <v>0.028800226444942616</v>
      </c>
      <c r="G33" s="79">
        <f>(E33-C33)/C33</f>
        <v>0.043339228611751254</v>
      </c>
      <c r="H33" s="43">
        <f>E33-C33</f>
        <v>2426</v>
      </c>
      <c r="I33" s="80">
        <f>H33/$H$83</f>
        <v>0.02366552208521929</v>
      </c>
      <c r="J33" s="64">
        <f>E33-D33</f>
        <v>1468</v>
      </c>
      <c r="K33" s="2"/>
      <c r="L33" s="7"/>
    </row>
    <row r="34" spans="1:12" ht="15">
      <c r="A34" s="101">
        <v>28</v>
      </c>
      <c r="B34" s="102" t="s">
        <v>120</v>
      </c>
      <c r="C34" s="64">
        <v>8914</v>
      </c>
      <c r="D34" s="64">
        <v>9051</v>
      </c>
      <c r="E34" s="104">
        <v>9289</v>
      </c>
      <c r="F34" s="79">
        <f>E34/$E$83</f>
        <v>0.00458067742148643</v>
      </c>
      <c r="G34" s="79">
        <f>(E34-C34)/C34</f>
        <v>0.042068656046668165</v>
      </c>
      <c r="H34" s="43">
        <f>E34-C34</f>
        <v>375</v>
      </c>
      <c r="I34" s="80">
        <f>H34/$H$83</f>
        <v>0.0036581083190260653</v>
      </c>
      <c r="J34" s="64">
        <f>E34-D34</f>
        <v>238</v>
      </c>
      <c r="K34" s="2"/>
      <c r="L34" s="7"/>
    </row>
    <row r="35" spans="1:10" ht="15">
      <c r="A35" s="101">
        <v>73</v>
      </c>
      <c r="B35" s="102" t="s">
        <v>165</v>
      </c>
      <c r="C35" s="64">
        <v>4785</v>
      </c>
      <c r="D35" s="64">
        <v>4805</v>
      </c>
      <c r="E35" s="104">
        <v>4981</v>
      </c>
      <c r="F35" s="79">
        <f>E35/$E$83</f>
        <v>0.0024562766967837126</v>
      </c>
      <c r="G35" s="79">
        <f>(E35-C35)/C35</f>
        <v>0.04096133751306165</v>
      </c>
      <c r="H35" s="43">
        <f>E35-C35</f>
        <v>196</v>
      </c>
      <c r="I35" s="80">
        <f>H35/$H$83</f>
        <v>0.0019119712814109568</v>
      </c>
      <c r="J35" s="64">
        <f>E35-D35</f>
        <v>176</v>
      </c>
    </row>
    <row r="36" spans="1:10" ht="15">
      <c r="A36" s="101">
        <v>78</v>
      </c>
      <c r="B36" s="102" t="s">
        <v>170</v>
      </c>
      <c r="C36" s="64">
        <v>4564</v>
      </c>
      <c r="D36" s="64">
        <v>4607</v>
      </c>
      <c r="E36" s="104">
        <v>4746</v>
      </c>
      <c r="F36" s="79">
        <f>E36/$E$83</f>
        <v>0.002340391327632102</v>
      </c>
      <c r="G36" s="79">
        <f>(E36-C36)/C36</f>
        <v>0.03987730061349693</v>
      </c>
      <c r="H36" s="43">
        <f>E36-C36</f>
        <v>182</v>
      </c>
      <c r="I36" s="80">
        <f>H36/$H$83</f>
        <v>0.001775401904167317</v>
      </c>
      <c r="J36" s="64">
        <f>E36-D36</f>
        <v>139</v>
      </c>
    </row>
    <row r="37" spans="1:10" ht="15">
      <c r="A37" s="101">
        <v>35</v>
      </c>
      <c r="B37" s="102" t="s">
        <v>127</v>
      </c>
      <c r="C37" s="64">
        <v>114617</v>
      </c>
      <c r="D37" s="64">
        <v>115862</v>
      </c>
      <c r="E37" s="104">
        <v>119091</v>
      </c>
      <c r="F37" s="79">
        <f>E37/$E$83</f>
        <v>0.05872725318142323</v>
      </c>
      <c r="G37" s="79">
        <f>(E37-C37)/C37</f>
        <v>0.039034349180313566</v>
      </c>
      <c r="H37" s="43">
        <f>E37-C37</f>
        <v>4474</v>
      </c>
      <c r="I37" s="80">
        <f>H37/$H$83</f>
        <v>0.04364367098486031</v>
      </c>
      <c r="J37" s="64">
        <f>E37-D37</f>
        <v>3229</v>
      </c>
    </row>
    <row r="38" spans="1:10" ht="15">
      <c r="A38" s="101">
        <v>52</v>
      </c>
      <c r="B38" s="102" t="s">
        <v>144</v>
      </c>
      <c r="C38" s="64">
        <v>15082</v>
      </c>
      <c r="D38" s="64">
        <v>15195</v>
      </c>
      <c r="E38" s="104">
        <v>15664</v>
      </c>
      <c r="F38" s="79">
        <f>E38/$E$83</f>
        <v>0.007724376265492888</v>
      </c>
      <c r="G38" s="79">
        <f>(E38-C38)/C38</f>
        <v>0.03858904654555099</v>
      </c>
      <c r="H38" s="43">
        <f>E38-C38</f>
        <v>582</v>
      </c>
      <c r="I38" s="80">
        <f>H38/$H$83</f>
        <v>0.005677384111128453</v>
      </c>
      <c r="J38" s="64">
        <f>E38-D38</f>
        <v>469</v>
      </c>
    </row>
    <row r="39" spans="1:10" ht="15">
      <c r="A39" s="101">
        <v>44</v>
      </c>
      <c r="B39" s="102" t="s">
        <v>136</v>
      </c>
      <c r="C39" s="64">
        <v>15265</v>
      </c>
      <c r="D39" s="64">
        <v>15328</v>
      </c>
      <c r="E39" s="104">
        <v>15822</v>
      </c>
      <c r="F39" s="79">
        <f>E39/$E$83</f>
        <v>0.007802290683901205</v>
      </c>
      <c r="G39" s="79">
        <f>(E39-C39)/C39</f>
        <v>0.036488699639698655</v>
      </c>
      <c r="H39" s="43">
        <f>E39-C39</f>
        <v>557</v>
      </c>
      <c r="I39" s="80">
        <f>H39/$H$83</f>
        <v>0.005433510223193382</v>
      </c>
      <c r="J39" s="64">
        <f>E39-D39</f>
        <v>494</v>
      </c>
    </row>
    <row r="40" spans="1:10" ht="15">
      <c r="A40" s="101">
        <v>38</v>
      </c>
      <c r="B40" s="102" t="s">
        <v>130</v>
      </c>
      <c r="C40" s="64">
        <v>30137</v>
      </c>
      <c r="D40" s="64">
        <v>30126</v>
      </c>
      <c r="E40" s="104">
        <v>31207</v>
      </c>
      <c r="F40" s="79">
        <f>E40/$E$83</f>
        <v>0.015389083894103456</v>
      </c>
      <c r="G40" s="79">
        <f>(E40-C40)/C40</f>
        <v>0.03550452931612304</v>
      </c>
      <c r="H40" s="43">
        <f>E40-C40</f>
        <v>1070</v>
      </c>
      <c r="I40" s="80">
        <f>H40/$H$83</f>
        <v>0.010437802403621039</v>
      </c>
      <c r="J40" s="64">
        <f>E40-D40</f>
        <v>1081</v>
      </c>
    </row>
    <row r="41" spans="1:10" ht="15">
      <c r="A41" s="101">
        <v>36</v>
      </c>
      <c r="B41" s="102" t="s">
        <v>128</v>
      </c>
      <c r="C41" s="64">
        <v>4343</v>
      </c>
      <c r="D41" s="64">
        <v>4306</v>
      </c>
      <c r="E41" s="104">
        <v>4493</v>
      </c>
      <c r="F41" s="79">
        <f>E41/$E$83</f>
        <v>0.0022156296323327085</v>
      </c>
      <c r="G41" s="79">
        <f>(E41-C41)/C41</f>
        <v>0.0345383375546857</v>
      </c>
      <c r="H41" s="43">
        <f>E41-C41</f>
        <v>150</v>
      </c>
      <c r="I41" s="80">
        <f>H41/$H$83</f>
        <v>0.0014632433276104261</v>
      </c>
      <c r="J41" s="64">
        <f>E41-D41</f>
        <v>187</v>
      </c>
    </row>
    <row r="42" spans="1:10" ht="15">
      <c r="A42" s="101">
        <v>57</v>
      </c>
      <c r="B42" s="102" t="s">
        <v>149</v>
      </c>
      <c r="C42" s="64">
        <v>4602</v>
      </c>
      <c r="D42" s="64">
        <v>4619</v>
      </c>
      <c r="E42" s="104">
        <v>4758</v>
      </c>
      <c r="F42" s="79">
        <f>E42/$E$83</f>
        <v>0.0023463088783972907</v>
      </c>
      <c r="G42" s="79">
        <f>(E42-C42)/C42</f>
        <v>0.03389830508474576</v>
      </c>
      <c r="H42" s="43">
        <f>E42-C42</f>
        <v>156</v>
      </c>
      <c r="I42" s="80">
        <f>H42/$H$83</f>
        <v>0.0015217730607148432</v>
      </c>
      <c r="J42" s="64">
        <f>E42-D42</f>
        <v>139</v>
      </c>
    </row>
    <row r="43" spans="1:10" ht="15">
      <c r="A43" s="101">
        <v>69</v>
      </c>
      <c r="B43" s="102" t="s">
        <v>161</v>
      </c>
      <c r="C43" s="64">
        <v>1608</v>
      </c>
      <c r="D43" s="64">
        <v>1612</v>
      </c>
      <c r="E43" s="104">
        <v>1662</v>
      </c>
      <c r="F43" s="79">
        <f>E43/$E$83</f>
        <v>0.0008195807809786249</v>
      </c>
      <c r="G43" s="79">
        <f>(E43-C43)/C43</f>
        <v>0.033582089552238806</v>
      </c>
      <c r="H43" s="43">
        <f>E43-C43</f>
        <v>54</v>
      </c>
      <c r="I43" s="80">
        <f>H43/$H$83</f>
        <v>0.0005267675979397534</v>
      </c>
      <c r="J43" s="64">
        <f>E43-D43</f>
        <v>50</v>
      </c>
    </row>
    <row r="44" spans="1:10" ht="15">
      <c r="A44" s="101">
        <v>77</v>
      </c>
      <c r="B44" s="102" t="s">
        <v>169</v>
      </c>
      <c r="C44" s="64">
        <v>6758</v>
      </c>
      <c r="D44" s="64">
        <v>6813</v>
      </c>
      <c r="E44" s="104">
        <v>6972</v>
      </c>
      <c r="F44" s="79">
        <f>E44/$E$83</f>
        <v>0.0034380969945745922</v>
      </c>
      <c r="G44" s="79">
        <f>(E44-C44)/C44</f>
        <v>0.03166617342408997</v>
      </c>
      <c r="H44" s="43">
        <f>E44-C44</f>
        <v>214</v>
      </c>
      <c r="I44" s="80">
        <f>H44/$H$83</f>
        <v>0.002087560480724208</v>
      </c>
      <c r="J44" s="64">
        <f>E44-D44</f>
        <v>159</v>
      </c>
    </row>
    <row r="45" spans="1:10" ht="15">
      <c r="A45" s="101">
        <v>29</v>
      </c>
      <c r="B45" s="102" t="s">
        <v>121</v>
      </c>
      <c r="C45" s="64">
        <v>2558</v>
      </c>
      <c r="D45" s="64">
        <v>2551</v>
      </c>
      <c r="E45" s="104">
        <v>2639</v>
      </c>
      <c r="F45" s="79">
        <f>E45/$E$83</f>
        <v>0.0013013680391110655</v>
      </c>
      <c r="G45" s="79">
        <f>(E45-C45)/C45</f>
        <v>0.031665363565285376</v>
      </c>
      <c r="H45" s="43">
        <f>E45-C45</f>
        <v>81</v>
      </c>
      <c r="I45" s="80">
        <f>H45/$H$83</f>
        <v>0.0007901513969096301</v>
      </c>
      <c r="J45" s="64">
        <f>E45-D45</f>
        <v>88</v>
      </c>
    </row>
    <row r="46" spans="1:10" ht="15">
      <c r="A46" s="101">
        <v>49</v>
      </c>
      <c r="B46" s="102" t="s">
        <v>141</v>
      </c>
      <c r="C46" s="64">
        <v>3981</v>
      </c>
      <c r="D46" s="64">
        <v>3934</v>
      </c>
      <c r="E46" s="104">
        <v>4105</v>
      </c>
      <c r="F46" s="79">
        <f>E46/$E$83</f>
        <v>0.002024295490924943</v>
      </c>
      <c r="G46" s="79">
        <f>(E46-C46)/C46</f>
        <v>0.031147952775684502</v>
      </c>
      <c r="H46" s="43">
        <f>E46-C46</f>
        <v>124</v>
      </c>
      <c r="I46" s="80">
        <f>H46/$H$83</f>
        <v>0.0012096144841579521</v>
      </c>
      <c r="J46" s="64">
        <f>E46-D46</f>
        <v>171</v>
      </c>
    </row>
    <row r="47" spans="1:10" ht="15">
      <c r="A47" s="101">
        <v>32</v>
      </c>
      <c r="B47" s="102" t="s">
        <v>124</v>
      </c>
      <c r="C47" s="64">
        <v>10587</v>
      </c>
      <c r="D47" s="64">
        <v>10657</v>
      </c>
      <c r="E47" s="104">
        <v>10908</v>
      </c>
      <c r="F47" s="79">
        <f>E47/$E$83</f>
        <v>0.0053790536455564615</v>
      </c>
      <c r="G47" s="79">
        <f>(E47-C47)/C47</f>
        <v>0.030320204023802776</v>
      </c>
      <c r="H47" s="43">
        <f>E47-C47</f>
        <v>321</v>
      </c>
      <c r="I47" s="80">
        <f>H47/$H$83</f>
        <v>0.003131340721086312</v>
      </c>
      <c r="J47" s="64">
        <f>E47-D47</f>
        <v>251</v>
      </c>
    </row>
    <row r="48" spans="1:10" ht="15">
      <c r="A48" s="101">
        <v>70</v>
      </c>
      <c r="B48" s="102" t="s">
        <v>162</v>
      </c>
      <c r="C48" s="64">
        <v>6427</v>
      </c>
      <c r="D48" s="64">
        <v>6449</v>
      </c>
      <c r="E48" s="104">
        <v>6607</v>
      </c>
      <c r="F48" s="79">
        <f>E48/$E$83</f>
        <v>0.0032581048254667713</v>
      </c>
      <c r="G48" s="79">
        <f>(E48-C48)/C48</f>
        <v>0.02800684611793994</v>
      </c>
      <c r="H48" s="43">
        <f>E48-C48</f>
        <v>180</v>
      </c>
      <c r="I48" s="80">
        <f>H48/$H$83</f>
        <v>0.0017558919931325112</v>
      </c>
      <c r="J48" s="64">
        <f>E48-D48</f>
        <v>158</v>
      </c>
    </row>
    <row r="49" spans="1:10" ht="15">
      <c r="A49" s="101">
        <v>31</v>
      </c>
      <c r="B49" s="102" t="s">
        <v>123</v>
      </c>
      <c r="C49" s="64">
        <v>36965</v>
      </c>
      <c r="D49" s="64">
        <v>37034</v>
      </c>
      <c r="E49" s="104">
        <v>37987</v>
      </c>
      <c r="F49" s="79">
        <f>E49/$E$83</f>
        <v>0.01873250007643503</v>
      </c>
      <c r="G49" s="79">
        <f>(E49-C49)/C49</f>
        <v>0.027647774922223724</v>
      </c>
      <c r="H49" s="43">
        <f>E49-C49</f>
        <v>1022</v>
      </c>
      <c r="I49" s="80">
        <f>H49/$H$83</f>
        <v>0.009969564538785704</v>
      </c>
      <c r="J49" s="64">
        <f>E49-D49</f>
        <v>953</v>
      </c>
    </row>
    <row r="50" spans="1:10" ht="15">
      <c r="A50" s="101">
        <v>16</v>
      </c>
      <c r="B50" s="102" t="s">
        <v>108</v>
      </c>
      <c r="C50" s="64">
        <v>78088</v>
      </c>
      <c r="D50" s="64">
        <v>78015</v>
      </c>
      <c r="E50" s="104">
        <v>80197</v>
      </c>
      <c r="F50" s="79">
        <f>E50/$E$83</f>
        <v>0.039547484892986026</v>
      </c>
      <c r="G50" s="79">
        <f>(E50-C50)/C50</f>
        <v>0.027007990984530272</v>
      </c>
      <c r="H50" s="43">
        <f>E50-C50</f>
        <v>2109</v>
      </c>
      <c r="I50" s="80">
        <f>H50/$H$83</f>
        <v>0.02057320118620259</v>
      </c>
      <c r="J50" s="64">
        <f>E50-D50</f>
        <v>2182</v>
      </c>
    </row>
    <row r="51" spans="1:10" ht="15">
      <c r="A51" s="101">
        <v>18</v>
      </c>
      <c r="B51" s="102" t="s">
        <v>110</v>
      </c>
      <c r="C51" s="64">
        <v>2865</v>
      </c>
      <c r="D51" s="64">
        <v>2838</v>
      </c>
      <c r="E51" s="104">
        <v>2939</v>
      </c>
      <c r="F51" s="79">
        <f>E51/$E$83</f>
        <v>0.0014493068082407812</v>
      </c>
      <c r="G51" s="79">
        <f>(E51-C51)/C51</f>
        <v>0.02582897033158813</v>
      </c>
      <c r="H51" s="43">
        <f>E51-C51</f>
        <v>74</v>
      </c>
      <c r="I51" s="80">
        <f>H51/$H$83</f>
        <v>0.0007218667082878102</v>
      </c>
      <c r="J51" s="64">
        <f>E51-D51</f>
        <v>101</v>
      </c>
    </row>
    <row r="52" spans="1:10" ht="15">
      <c r="A52" s="101">
        <v>40</v>
      </c>
      <c r="B52" s="102" t="s">
        <v>132</v>
      </c>
      <c r="C52" s="64">
        <v>5167</v>
      </c>
      <c r="D52" s="64">
        <v>5156</v>
      </c>
      <c r="E52" s="104">
        <v>5299</v>
      </c>
      <c r="F52" s="79">
        <f>E52/$E$83</f>
        <v>0.002613091792061211</v>
      </c>
      <c r="G52" s="79">
        <f>(E52-C52)/C52</f>
        <v>0.025546738920069673</v>
      </c>
      <c r="H52" s="43">
        <f>E52-C52</f>
        <v>132</v>
      </c>
      <c r="I52" s="80">
        <f>H52/$H$83</f>
        <v>0.001287654128297175</v>
      </c>
      <c r="J52" s="64">
        <f>E52-D52</f>
        <v>143</v>
      </c>
    </row>
    <row r="53" spans="1:10" ht="15">
      <c r="A53" s="101">
        <v>43</v>
      </c>
      <c r="B53" s="102" t="s">
        <v>135</v>
      </c>
      <c r="C53" s="64">
        <v>12436</v>
      </c>
      <c r="D53" s="64">
        <v>12405</v>
      </c>
      <c r="E53" s="104">
        <v>12746</v>
      </c>
      <c r="F53" s="79">
        <f>E53/$E$83</f>
        <v>0.006285425171091186</v>
      </c>
      <c r="G53" s="79">
        <f>(E53-C53)/C53</f>
        <v>0.02492762946284979</v>
      </c>
      <c r="H53" s="43">
        <f>E53-C53</f>
        <v>310</v>
      </c>
      <c r="I53" s="80">
        <f>H53/$H$83</f>
        <v>0.0030240362103948807</v>
      </c>
      <c r="J53" s="64">
        <f>E53-D53</f>
        <v>341</v>
      </c>
    </row>
    <row r="54" spans="1:10" ht="15">
      <c r="A54" s="101">
        <v>59</v>
      </c>
      <c r="B54" s="102" t="s">
        <v>151</v>
      </c>
      <c r="C54" s="64">
        <v>23060</v>
      </c>
      <c r="D54" s="64">
        <v>23067</v>
      </c>
      <c r="E54" s="104">
        <v>23630</v>
      </c>
      <c r="F54" s="79">
        <f>E54/$E$83</f>
        <v>0.011652643715117272</v>
      </c>
      <c r="G54" s="79">
        <f>(E54-C54)/C54</f>
        <v>0.024718126626192542</v>
      </c>
      <c r="H54" s="43">
        <f>E54-C54</f>
        <v>570</v>
      </c>
      <c r="I54" s="80">
        <f>H54/$H$83</f>
        <v>0.005560324644919619</v>
      </c>
      <c r="J54" s="64">
        <f>E54-D54</f>
        <v>563</v>
      </c>
    </row>
    <row r="55" spans="1:10" ht="15">
      <c r="A55" s="101">
        <v>66</v>
      </c>
      <c r="B55" s="102" t="s">
        <v>158</v>
      </c>
      <c r="C55" s="64">
        <v>9778</v>
      </c>
      <c r="D55" s="64">
        <v>9730</v>
      </c>
      <c r="E55" s="104">
        <v>9983</v>
      </c>
      <c r="F55" s="79">
        <f>E55/$E$83</f>
        <v>0.004922909107406505</v>
      </c>
      <c r="G55" s="79">
        <f>(E55-C55)/C55</f>
        <v>0.02096543260380446</v>
      </c>
      <c r="H55" s="43">
        <f>E55-C55</f>
        <v>205</v>
      </c>
      <c r="I55" s="80">
        <f>H55/$H$83</f>
        <v>0.0019997658810675823</v>
      </c>
      <c r="J55" s="64">
        <f>E55-D55</f>
        <v>253</v>
      </c>
    </row>
    <row r="56" spans="1:10" ht="15">
      <c r="A56" s="101">
        <v>14</v>
      </c>
      <c r="B56" s="102" t="s">
        <v>106</v>
      </c>
      <c r="C56" s="64">
        <v>6691</v>
      </c>
      <c r="D56" s="64">
        <v>6629</v>
      </c>
      <c r="E56" s="104">
        <v>6819</v>
      </c>
      <c r="F56" s="79">
        <f>E56/$E$83</f>
        <v>0.0033626482223184373</v>
      </c>
      <c r="G56" s="79">
        <f>(E56-C56)/C56</f>
        <v>0.019130174861754595</v>
      </c>
      <c r="H56" s="43">
        <f>E56-C56</f>
        <v>128</v>
      </c>
      <c r="I56" s="80">
        <f>H56/$H$83</f>
        <v>0.0012486343062275637</v>
      </c>
      <c r="J56" s="64">
        <f>E56-D56</f>
        <v>190</v>
      </c>
    </row>
    <row r="57" spans="1:10" ht="15">
      <c r="A57" s="101">
        <v>37</v>
      </c>
      <c r="B57" s="102" t="s">
        <v>129</v>
      </c>
      <c r="C57" s="64">
        <v>9229</v>
      </c>
      <c r="D57" s="64">
        <v>9170</v>
      </c>
      <c r="E57" s="104">
        <v>9405</v>
      </c>
      <c r="F57" s="79">
        <f>E57/$E$83</f>
        <v>0.004637880412216586</v>
      </c>
      <c r="G57" s="79">
        <f>(E57-C57)/C57</f>
        <v>0.01907032181168057</v>
      </c>
      <c r="H57" s="43">
        <f>E57-C57</f>
        <v>176</v>
      </c>
      <c r="I57" s="80">
        <f>H57/$H$83</f>
        <v>0.0017168721710628999</v>
      </c>
      <c r="J57" s="64">
        <f>E57-D57</f>
        <v>235</v>
      </c>
    </row>
    <row r="58" spans="1:10" ht="15">
      <c r="A58" s="101">
        <v>45</v>
      </c>
      <c r="B58" s="102" t="s">
        <v>137</v>
      </c>
      <c r="C58" s="64">
        <v>35554</v>
      </c>
      <c r="D58" s="64">
        <v>35329</v>
      </c>
      <c r="E58" s="104">
        <v>36227</v>
      </c>
      <c r="F58" s="79">
        <f>E58/$E$83</f>
        <v>0.017864592630874032</v>
      </c>
      <c r="G58" s="79">
        <f>(E58-C58)/C58</f>
        <v>0.01892895314169995</v>
      </c>
      <c r="H58" s="43">
        <f>E58-C58</f>
        <v>673</v>
      </c>
      <c r="I58" s="80">
        <f>H58/$H$83</f>
        <v>0.006565085063212112</v>
      </c>
      <c r="J58" s="64">
        <f>E58-D58</f>
        <v>898</v>
      </c>
    </row>
    <row r="59" spans="1:10" ht="15">
      <c r="A59" s="101">
        <v>74</v>
      </c>
      <c r="B59" s="102" t="s">
        <v>166</v>
      </c>
      <c r="C59" s="64">
        <v>4022</v>
      </c>
      <c r="D59" s="64">
        <v>3994</v>
      </c>
      <c r="E59" s="104">
        <v>4096</v>
      </c>
      <c r="F59" s="79">
        <f>E59/$E$83</f>
        <v>0.0020198573278510513</v>
      </c>
      <c r="G59" s="79">
        <f>(E59-C59)/C59</f>
        <v>0.018398806563898557</v>
      </c>
      <c r="H59" s="43">
        <f>E59-C59</f>
        <v>74</v>
      </c>
      <c r="I59" s="80">
        <f>H59/$H$83</f>
        <v>0.0007218667082878102</v>
      </c>
      <c r="J59" s="64">
        <f>E59-D59</f>
        <v>102</v>
      </c>
    </row>
    <row r="60" spans="1:10" ht="15">
      <c r="A60" s="101">
        <v>50</v>
      </c>
      <c r="B60" s="102" t="s">
        <v>142</v>
      </c>
      <c r="C60" s="64">
        <v>9223</v>
      </c>
      <c r="D60" s="64">
        <v>9118</v>
      </c>
      <c r="E60" s="104">
        <v>9383</v>
      </c>
      <c r="F60" s="79">
        <f>E60/$E$83</f>
        <v>0.004627031569147073</v>
      </c>
      <c r="G60" s="79">
        <f>(E60-C60)/C60</f>
        <v>0.01734793451154722</v>
      </c>
      <c r="H60" s="43">
        <f>E60-C60</f>
        <v>160</v>
      </c>
      <c r="I60" s="80">
        <f>H60/$H$83</f>
        <v>0.0015607928827844546</v>
      </c>
      <c r="J60" s="64">
        <f>E60-D60</f>
        <v>265</v>
      </c>
    </row>
    <row r="61" spans="1:10" ht="15">
      <c r="A61" s="101">
        <v>46</v>
      </c>
      <c r="B61" s="102" t="s">
        <v>138</v>
      </c>
      <c r="C61" s="64">
        <v>22053</v>
      </c>
      <c r="D61" s="64">
        <v>21805</v>
      </c>
      <c r="E61" s="104">
        <v>22433</v>
      </c>
      <c r="F61" s="79">
        <f>E61/$E$83</f>
        <v>0.011062368026289706</v>
      </c>
      <c r="G61" s="79">
        <f>(E61-C61)/C61</f>
        <v>0.017231215707613476</v>
      </c>
      <c r="H61" s="43">
        <f>E61-C61</f>
        <v>380</v>
      </c>
      <c r="I61" s="80">
        <f>H61/$H$83</f>
        <v>0.0037068830966130793</v>
      </c>
      <c r="J61" s="64">
        <f>E61-D61</f>
        <v>628</v>
      </c>
    </row>
    <row r="62" spans="1:10" ht="15">
      <c r="A62" s="101">
        <v>75</v>
      </c>
      <c r="B62" s="102" t="s">
        <v>167</v>
      </c>
      <c r="C62" s="64">
        <v>1939</v>
      </c>
      <c r="D62" s="64">
        <v>1932</v>
      </c>
      <c r="E62" s="104">
        <v>1972</v>
      </c>
      <c r="F62" s="79">
        <f>E62/$E$83</f>
        <v>0.0009724508424126644</v>
      </c>
      <c r="G62" s="79">
        <f>(E62-C62)/C62</f>
        <v>0.01701908200103146</v>
      </c>
      <c r="H62" s="43">
        <f>E62-C62</f>
        <v>33</v>
      </c>
      <c r="I62" s="80">
        <f>H62/$H$83</f>
        <v>0.00032191353207429376</v>
      </c>
      <c r="J62" s="64">
        <f>E62-D62</f>
        <v>40</v>
      </c>
    </row>
    <row r="63" spans="1:10" ht="15">
      <c r="A63" s="101">
        <v>48</v>
      </c>
      <c r="B63" s="102" t="s">
        <v>140</v>
      </c>
      <c r="C63" s="64">
        <v>37061</v>
      </c>
      <c r="D63" s="64">
        <v>36911</v>
      </c>
      <c r="E63" s="104">
        <v>37685</v>
      </c>
      <c r="F63" s="79">
        <f>E63/$E$83</f>
        <v>0.01858357504884445</v>
      </c>
      <c r="G63" s="79">
        <f>(E63-C63)/C63</f>
        <v>0.01683710639216427</v>
      </c>
      <c r="H63" s="43">
        <f>E63-C63</f>
        <v>624</v>
      </c>
      <c r="I63" s="80">
        <f>H63/$H$83</f>
        <v>0.006087092242859373</v>
      </c>
      <c r="J63" s="64">
        <f>E63-D63</f>
        <v>774</v>
      </c>
    </row>
    <row r="64" spans="1:10" ht="15">
      <c r="A64" s="101">
        <v>64</v>
      </c>
      <c r="B64" s="102" t="s">
        <v>156</v>
      </c>
      <c r="C64" s="64">
        <v>11276</v>
      </c>
      <c r="D64" s="64">
        <v>11167</v>
      </c>
      <c r="E64" s="104">
        <v>11461</v>
      </c>
      <c r="F64" s="79">
        <f>E64/$E$83</f>
        <v>0.005651754109985571</v>
      </c>
      <c r="G64" s="79">
        <f>(E64-C64)/C64</f>
        <v>0.016406527137282724</v>
      </c>
      <c r="H64" s="43">
        <f>E64-C64</f>
        <v>185</v>
      </c>
      <c r="I64" s="80">
        <f>H64/$H$83</f>
        <v>0.0018046667707195254</v>
      </c>
      <c r="J64" s="64">
        <f>E64-D64</f>
        <v>294</v>
      </c>
    </row>
    <row r="65" spans="1:10" ht="15">
      <c r="A65" s="101">
        <v>53</v>
      </c>
      <c r="B65" s="102" t="s">
        <v>145</v>
      </c>
      <c r="C65" s="64">
        <v>7716</v>
      </c>
      <c r="D65" s="64">
        <v>7562</v>
      </c>
      <c r="E65" s="104">
        <v>7833</v>
      </c>
      <c r="F65" s="79">
        <f>E65/$E$83</f>
        <v>0.003862681261976876</v>
      </c>
      <c r="G65" s="79">
        <f>(E65-C65)/C65</f>
        <v>0.015163297045101089</v>
      </c>
      <c r="H65" s="43">
        <f>E65-C65</f>
        <v>117</v>
      </c>
      <c r="I65" s="80">
        <f>H65/$H$83</f>
        <v>0.0011413297955361324</v>
      </c>
      <c r="J65" s="64">
        <f>E65-D65</f>
        <v>271</v>
      </c>
    </row>
    <row r="66" spans="1:10" ht="15">
      <c r="A66" s="101">
        <v>60</v>
      </c>
      <c r="B66" s="102" t="s">
        <v>152</v>
      </c>
      <c r="C66" s="64">
        <v>12303</v>
      </c>
      <c r="D66" s="64">
        <v>12131</v>
      </c>
      <c r="E66" s="104">
        <v>12468</v>
      </c>
      <c r="F66" s="79">
        <f>E66/$E$83</f>
        <v>0.006148335245030983</v>
      </c>
      <c r="G66" s="79">
        <f>(E66-C66)/C66</f>
        <v>0.01341136308217508</v>
      </c>
      <c r="H66" s="43">
        <f>E66-C66</f>
        <v>165</v>
      </c>
      <c r="I66" s="80">
        <f>H66/$H$83</f>
        <v>0.0016095676603714688</v>
      </c>
      <c r="J66" s="64">
        <f>E66-D66</f>
        <v>337</v>
      </c>
    </row>
    <row r="67" spans="1:10" ht="15">
      <c r="A67" s="101">
        <v>51</v>
      </c>
      <c r="B67" s="102" t="s">
        <v>143</v>
      </c>
      <c r="C67" s="64">
        <v>8493</v>
      </c>
      <c r="D67" s="64">
        <v>8286</v>
      </c>
      <c r="E67" s="104">
        <v>8598</v>
      </c>
      <c r="F67" s="79">
        <f>E67/$E$83</f>
        <v>0.004239925123257651</v>
      </c>
      <c r="G67" s="79">
        <f>(E67-C67)/C67</f>
        <v>0.012363122571529495</v>
      </c>
      <c r="H67" s="43">
        <f>E67-C67</f>
        <v>105</v>
      </c>
      <c r="I67" s="80">
        <f>H67/$H$83</f>
        <v>0.0010242703293272984</v>
      </c>
      <c r="J67" s="64">
        <f>E67-D67</f>
        <v>312</v>
      </c>
    </row>
    <row r="68" spans="1:10" ht="15">
      <c r="A68" s="101">
        <v>19</v>
      </c>
      <c r="B68" s="102" t="s">
        <v>111</v>
      </c>
      <c r="C68" s="64">
        <v>11997</v>
      </c>
      <c r="D68" s="64">
        <v>11721</v>
      </c>
      <c r="E68" s="104">
        <v>12130</v>
      </c>
      <c r="F68" s="79">
        <f>E68/$E$83</f>
        <v>0.005981657565144837</v>
      </c>
      <c r="G68" s="79">
        <f>(E68-C68)/C68</f>
        <v>0.01108610485954822</v>
      </c>
      <c r="H68" s="43">
        <f>E68-C68</f>
        <v>133</v>
      </c>
      <c r="I68" s="80">
        <f>H68/$H$83</f>
        <v>0.001297409083814578</v>
      </c>
      <c r="J68" s="64">
        <f>E68-D68</f>
        <v>409</v>
      </c>
    </row>
    <row r="69" spans="1:10" ht="15">
      <c r="A69" s="101">
        <v>71</v>
      </c>
      <c r="B69" s="102" t="s">
        <v>163</v>
      </c>
      <c r="C69" s="64">
        <v>5725</v>
      </c>
      <c r="D69" s="64">
        <v>5596</v>
      </c>
      <c r="E69" s="104">
        <v>5788</v>
      </c>
      <c r="F69" s="79">
        <f>E69/$E$83</f>
        <v>0.0028542319857426477</v>
      </c>
      <c r="G69" s="79">
        <f>(E69-C69)/C69</f>
        <v>0.011004366812227074</v>
      </c>
      <c r="H69" s="43">
        <f>E69-C69</f>
        <v>63</v>
      </c>
      <c r="I69" s="80">
        <f>H69/$H$83</f>
        <v>0.000614562197596379</v>
      </c>
      <c r="J69" s="64">
        <f>E69-D69</f>
        <v>192</v>
      </c>
    </row>
    <row r="70" spans="1:10" ht="15">
      <c r="A70" s="101">
        <v>61</v>
      </c>
      <c r="B70" s="102" t="s">
        <v>153</v>
      </c>
      <c r="C70" s="64">
        <v>17782</v>
      </c>
      <c r="D70" s="64">
        <v>17362</v>
      </c>
      <c r="E70" s="104">
        <v>17971</v>
      </c>
      <c r="F70" s="79">
        <f>E70/$E$83</f>
        <v>0.008862025400100402</v>
      </c>
      <c r="G70" s="79">
        <f>(E70-C70)/C70</f>
        <v>0.010628725677651558</v>
      </c>
      <c r="H70" s="43">
        <f>E70-C70</f>
        <v>189</v>
      </c>
      <c r="I70" s="80">
        <f>H70/$H$83</f>
        <v>0.001843686592789137</v>
      </c>
      <c r="J70" s="64">
        <f>E70-D70</f>
        <v>609</v>
      </c>
    </row>
    <row r="71" spans="1:10" ht="15">
      <c r="A71" s="101">
        <v>72</v>
      </c>
      <c r="B71" s="102" t="s">
        <v>164</v>
      </c>
      <c r="C71" s="64">
        <v>5833</v>
      </c>
      <c r="D71" s="64">
        <v>5658</v>
      </c>
      <c r="E71" s="104">
        <v>5885</v>
      </c>
      <c r="F71" s="79">
        <f>E71/$E$83</f>
        <v>0.002902065521094589</v>
      </c>
      <c r="G71" s="79">
        <f>(E71-C71)/C71</f>
        <v>0.00891479513115035</v>
      </c>
      <c r="H71" s="43">
        <f>E71-C71</f>
        <v>52</v>
      </c>
      <c r="I71" s="80">
        <f>H71/$H$83</f>
        <v>0.0005072576869049477</v>
      </c>
      <c r="J71" s="64">
        <f>E71-D71</f>
        <v>227</v>
      </c>
    </row>
    <row r="72" spans="1:10" ht="15">
      <c r="A72" s="101">
        <v>39</v>
      </c>
      <c r="B72" s="102" t="s">
        <v>131</v>
      </c>
      <c r="C72" s="64">
        <v>9481</v>
      </c>
      <c r="D72" s="64">
        <v>9331</v>
      </c>
      <c r="E72" s="104">
        <v>9559</v>
      </c>
      <c r="F72" s="79">
        <f>E72/$E$83</f>
        <v>0.004713822313703174</v>
      </c>
      <c r="G72" s="79">
        <f>(E72-C72)/C72</f>
        <v>0.008226980276342158</v>
      </c>
      <c r="H72" s="43">
        <f>E72-C72</f>
        <v>78</v>
      </c>
      <c r="I72" s="80">
        <f>H72/$H$83</f>
        <v>0.0007608865303574216</v>
      </c>
      <c r="J72" s="64">
        <f>E72-D72</f>
        <v>228</v>
      </c>
    </row>
    <row r="73" spans="1:10" ht="15">
      <c r="A73" s="101">
        <v>5</v>
      </c>
      <c r="B73" s="102" t="s">
        <v>97</v>
      </c>
      <c r="C73" s="64">
        <v>7511</v>
      </c>
      <c r="D73" s="64">
        <v>7377</v>
      </c>
      <c r="E73" s="104">
        <v>7566</v>
      </c>
      <c r="F73" s="79">
        <f>E73/$E$83</f>
        <v>0.003731015757451429</v>
      </c>
      <c r="G73" s="79">
        <f>(E73-C73)/C73</f>
        <v>0.007322593529490082</v>
      </c>
      <c r="H73" s="43">
        <f>E73-C73</f>
        <v>55</v>
      </c>
      <c r="I73" s="80">
        <f>H73/$H$83</f>
        <v>0.0005365225534571562</v>
      </c>
      <c r="J73" s="64">
        <f>E73-D73</f>
        <v>189</v>
      </c>
    </row>
    <row r="74" spans="1:10" ht="15">
      <c r="A74" s="101">
        <v>22</v>
      </c>
      <c r="B74" s="102" t="s">
        <v>114</v>
      </c>
      <c r="C74" s="64">
        <v>11053</v>
      </c>
      <c r="D74" s="64">
        <v>10822</v>
      </c>
      <c r="E74" s="104">
        <v>11108</v>
      </c>
      <c r="F74" s="79">
        <f>E74/$E$83</f>
        <v>0.005477679491642939</v>
      </c>
      <c r="G74" s="79">
        <f>(E74-C74)/C74</f>
        <v>0.00497602460870352</v>
      </c>
      <c r="H74" s="43">
        <f>E74-C74</f>
        <v>55</v>
      </c>
      <c r="I74" s="80">
        <f>H74/$H$83</f>
        <v>0.0005365225534571562</v>
      </c>
      <c r="J74" s="64">
        <f>E74-D74</f>
        <v>286</v>
      </c>
    </row>
    <row r="75" spans="1:10" ht="15">
      <c r="A75" s="101">
        <v>8</v>
      </c>
      <c r="B75" s="102" t="s">
        <v>100</v>
      </c>
      <c r="C75" s="64">
        <v>4518</v>
      </c>
      <c r="D75" s="64">
        <v>4404</v>
      </c>
      <c r="E75" s="104">
        <v>4535</v>
      </c>
      <c r="F75" s="79">
        <f>E75/$E$83</f>
        <v>0.0022363410600108684</v>
      </c>
      <c r="G75" s="79">
        <f>(E75-C75)/C75</f>
        <v>0.0037627268702965914</v>
      </c>
      <c r="H75" s="43">
        <f>E75-C75</f>
        <v>17</v>
      </c>
      <c r="I75" s="80">
        <f>H75/$H$83</f>
        <v>0.0001658342437958483</v>
      </c>
      <c r="J75" s="64">
        <f>E75-D75</f>
        <v>131</v>
      </c>
    </row>
    <row r="76" spans="1:10" ht="15">
      <c r="A76" s="101">
        <v>11</v>
      </c>
      <c r="B76" s="102" t="s">
        <v>103</v>
      </c>
      <c r="C76" s="64">
        <v>4155</v>
      </c>
      <c r="D76" s="64">
        <v>4056</v>
      </c>
      <c r="E76" s="104">
        <v>4163</v>
      </c>
      <c r="F76" s="79">
        <f>E76/$E$83</f>
        <v>0.0020528969862900212</v>
      </c>
      <c r="G76" s="79">
        <f>(E76-C76)/C76</f>
        <v>0.0019253910950661852</v>
      </c>
      <c r="H76" s="43">
        <f>E76-C76</f>
        <v>8</v>
      </c>
      <c r="I76" s="80">
        <f>H76/$H$83</f>
        <v>7.803964413922273E-05</v>
      </c>
      <c r="J76" s="64">
        <f>E76-D76</f>
        <v>107</v>
      </c>
    </row>
    <row r="77" spans="1:10" ht="15">
      <c r="A77" s="101">
        <v>13</v>
      </c>
      <c r="B77" s="102" t="s">
        <v>105</v>
      </c>
      <c r="C77" s="64">
        <v>4903</v>
      </c>
      <c r="D77" s="64">
        <v>4712</v>
      </c>
      <c r="E77" s="104">
        <v>4899</v>
      </c>
      <c r="F77" s="79">
        <f>E77/$E$83</f>
        <v>0.0024158400998882568</v>
      </c>
      <c r="G77" s="79">
        <f>(E77-C77)/C77</f>
        <v>-0.0008158270446665307</v>
      </c>
      <c r="H77" s="43">
        <f>E77-C77</f>
        <v>-4</v>
      </c>
      <c r="I77" s="80">
        <f>H77/$H$83</f>
        <v>-3.9019822069611365E-05</v>
      </c>
      <c r="J77" s="64">
        <f>E77-D77</f>
        <v>187</v>
      </c>
    </row>
    <row r="78" spans="1:10" ht="15">
      <c r="A78" s="101">
        <v>10</v>
      </c>
      <c r="B78" s="102" t="s">
        <v>102</v>
      </c>
      <c r="C78" s="64">
        <v>35884</v>
      </c>
      <c r="D78" s="64">
        <v>34931</v>
      </c>
      <c r="E78" s="104">
        <v>35759</v>
      </c>
      <c r="F78" s="79">
        <f>E78/$E$83</f>
        <v>0.017633808151031674</v>
      </c>
      <c r="G78" s="79">
        <f>(E78-C78)/C78</f>
        <v>-0.0034834466614647197</v>
      </c>
      <c r="H78" s="43">
        <f>E78-C78</f>
        <v>-125</v>
      </c>
      <c r="I78" s="80">
        <f>H78/$H$83</f>
        <v>-0.001219369439675355</v>
      </c>
      <c r="J78" s="64">
        <f>E78-D78</f>
        <v>828</v>
      </c>
    </row>
    <row r="79" spans="1:10" ht="15">
      <c r="A79" s="101">
        <v>17</v>
      </c>
      <c r="B79" s="102" t="s">
        <v>109</v>
      </c>
      <c r="C79" s="64">
        <v>16011</v>
      </c>
      <c r="D79" s="64">
        <v>15529</v>
      </c>
      <c r="E79" s="104">
        <v>15936</v>
      </c>
      <c r="F79" s="79">
        <f>E79/$E$83</f>
        <v>0.007858507416170496</v>
      </c>
      <c r="G79" s="79">
        <f>(E79-C79)/C79</f>
        <v>-0.00468427955780401</v>
      </c>
      <c r="H79" s="43">
        <f>E79-C79</f>
        <v>-75</v>
      </c>
      <c r="I79" s="80">
        <f>H79/$H$83</f>
        <v>-0.0007316216638052131</v>
      </c>
      <c r="J79" s="64">
        <f>E79-D79</f>
        <v>407</v>
      </c>
    </row>
    <row r="80" spans="1:10" ht="15">
      <c r="A80" s="101">
        <v>15</v>
      </c>
      <c r="B80" s="102" t="s">
        <v>107</v>
      </c>
      <c r="C80" s="64">
        <v>8511</v>
      </c>
      <c r="D80" s="64">
        <v>8258</v>
      </c>
      <c r="E80" s="104">
        <v>8448</v>
      </c>
      <c r="F80" s="79">
        <f>E80/$E$83</f>
        <v>0.004165955738692793</v>
      </c>
      <c r="G80" s="79">
        <f>(E80-C80)/C80</f>
        <v>-0.007402185407120197</v>
      </c>
      <c r="H80" s="43">
        <f>E80-C80</f>
        <v>-63</v>
      </c>
      <c r="I80" s="80">
        <f>H80/$H$83</f>
        <v>-0.000614562197596379</v>
      </c>
      <c r="J80" s="64">
        <f>E80-D80</f>
        <v>190</v>
      </c>
    </row>
    <row r="81" spans="1:10" ht="15">
      <c r="A81" s="101">
        <v>67</v>
      </c>
      <c r="B81" s="102" t="s">
        <v>159</v>
      </c>
      <c r="C81" s="64">
        <v>11895</v>
      </c>
      <c r="D81" s="64">
        <v>11459</v>
      </c>
      <c r="E81" s="104">
        <v>11790</v>
      </c>
      <c r="F81" s="79">
        <f>E81/$E$83</f>
        <v>0.005813993626797826</v>
      </c>
      <c r="G81" s="79">
        <f>(E81-C81)/C81</f>
        <v>-0.008827238335435058</v>
      </c>
      <c r="H81" s="43">
        <f>E81-C81</f>
        <v>-105</v>
      </c>
      <c r="I81" s="80">
        <f>H81/$H$83</f>
        <v>-0.0010242703293272984</v>
      </c>
      <c r="J81" s="64">
        <f>E81-D81</f>
        <v>331</v>
      </c>
    </row>
    <row r="82" spans="1:10" ht="15.75" thickBot="1">
      <c r="A82" s="101">
        <v>20</v>
      </c>
      <c r="B82" s="102" t="s">
        <v>112</v>
      </c>
      <c r="C82" s="64">
        <v>34477</v>
      </c>
      <c r="D82" s="64">
        <v>33359</v>
      </c>
      <c r="E82" s="104">
        <v>34159</v>
      </c>
      <c r="F82" s="79">
        <f>E82/$E$83</f>
        <v>0.016844801382339857</v>
      </c>
      <c r="G82" s="79">
        <f>(E82-C82)/C82</f>
        <v>-0.009223540331235316</v>
      </c>
      <c r="H82" s="43">
        <f>E82-C82</f>
        <v>-318</v>
      </c>
      <c r="I82" s="80">
        <f>H82/$H$83</f>
        <v>-0.0031020758545341033</v>
      </c>
      <c r="J82" s="64">
        <f>E82-D82</f>
        <v>800</v>
      </c>
    </row>
    <row r="83" spans="1:19" s="8" customFormat="1" ht="15.75" thickBot="1">
      <c r="A83" s="131" t="s">
        <v>174</v>
      </c>
      <c r="B83" s="132"/>
      <c r="C83" s="88">
        <v>1925354</v>
      </c>
      <c r="D83" s="88">
        <v>1971494</v>
      </c>
      <c r="E83" s="105">
        <v>2027866</v>
      </c>
      <c r="F83" s="90">
        <f aca="true" t="shared" si="0" ref="F66:F83">E83/$E$83</f>
        <v>1</v>
      </c>
      <c r="G83" s="90">
        <f aca="true" t="shared" si="1" ref="G66:G83">(E83-C83)/C83</f>
        <v>0.053243195796721016</v>
      </c>
      <c r="H83" s="89">
        <f aca="true" t="shared" si="2" ref="H66:H83">E83-C83</f>
        <v>102512</v>
      </c>
      <c r="I83" s="91">
        <f aca="true" t="shared" si="3" ref="I67:I83">H83/$H$83</f>
        <v>1</v>
      </c>
      <c r="J83" s="88">
        <f aca="true" t="shared" si="4" ref="J67:J83">E83-D83</f>
        <v>56372</v>
      </c>
      <c r="L83" s="26"/>
      <c r="M83" s="26"/>
      <c r="N83" s="26"/>
      <c r="O83" s="26"/>
      <c r="P83" s="26"/>
      <c r="Q83" s="26"/>
      <c r="R83" s="26"/>
      <c r="S83" s="26"/>
    </row>
    <row r="84" spans="3:9" ht="15">
      <c r="C84" s="5"/>
      <c r="D84" s="5"/>
      <c r="E84" s="5"/>
      <c r="I84" s="12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T84"/>
  <sheetViews>
    <sheetView workbookViewId="0" topLeftCell="A1">
      <pane ySplit="1" topLeftCell="A2" activePane="bottomLeft" state="frozen"/>
      <selection pane="topLeft" activeCell="W1" sqref="W1"/>
      <selection pane="bottomLeft" activeCell="B2" sqref="B2:B16"/>
    </sheetView>
  </sheetViews>
  <sheetFormatPr defaultColWidth="9.140625" defaultRowHeight="15"/>
  <cols>
    <col min="1" max="1" width="11.8515625" style="4" customWidth="1"/>
    <col min="2" max="2" width="16.421875" style="4" bestFit="1" customWidth="1"/>
    <col min="3" max="3" width="12.00390625" style="4" customWidth="1"/>
    <col min="4" max="4" width="12.00390625" style="4" bestFit="1" customWidth="1"/>
    <col min="5" max="5" width="12.00390625" style="4" customWidth="1"/>
    <col min="6" max="6" width="18.140625" style="4" customWidth="1"/>
    <col min="7" max="7" width="30.421875" style="4" customWidth="1"/>
    <col min="8" max="8" width="27.421875" style="4" customWidth="1"/>
    <col min="9" max="9" width="22.28125" style="4" customWidth="1"/>
    <col min="10" max="10" width="25.140625" style="4" customWidth="1"/>
    <col min="11" max="11" width="11.00390625" style="4" bestFit="1" customWidth="1"/>
    <col min="12" max="14" width="9.140625" style="6" customWidth="1"/>
    <col min="15" max="15" width="11.00390625" style="4" bestFit="1" customWidth="1"/>
    <col min="16" max="18" width="9.140625" style="4" customWidth="1"/>
    <col min="19" max="19" width="14.00390625" style="4" bestFit="1" customWidth="1"/>
    <col min="20" max="16384" width="9.140625" style="4" customWidth="1"/>
  </cols>
  <sheetData>
    <row r="1" spans="1:11" ht="30.75" thickBot="1">
      <c r="A1" s="83" t="s">
        <v>92</v>
      </c>
      <c r="B1" s="100" t="s">
        <v>175</v>
      </c>
      <c r="C1" s="83">
        <v>41671</v>
      </c>
      <c r="D1" s="83">
        <v>42005</v>
      </c>
      <c r="E1" s="83">
        <v>42036</v>
      </c>
      <c r="F1" s="84" t="s">
        <v>286</v>
      </c>
      <c r="G1" s="84" t="s">
        <v>293</v>
      </c>
      <c r="H1" s="84" t="s">
        <v>294</v>
      </c>
      <c r="I1" s="84" t="s">
        <v>288</v>
      </c>
      <c r="J1" s="84" t="s">
        <v>295</v>
      </c>
      <c r="K1" s="2"/>
    </row>
    <row r="2" spans="1:20" ht="15">
      <c r="A2" s="101">
        <v>30</v>
      </c>
      <c r="B2" s="102" t="s">
        <v>122</v>
      </c>
      <c r="C2" s="64">
        <v>884</v>
      </c>
      <c r="D2" s="64">
        <v>1150</v>
      </c>
      <c r="E2" s="106">
        <v>1676</v>
      </c>
      <c r="F2" s="79">
        <f>E2/864468</f>
        <v>0.0019387646506290575</v>
      </c>
      <c r="G2" s="79">
        <f>(E2-C2)/C2</f>
        <v>0.8959276018099548</v>
      </c>
      <c r="H2" s="43">
        <f>E2-C2</f>
        <v>792</v>
      </c>
      <c r="I2" s="80">
        <f>H2/$H$83</f>
        <v>-0.018303251600379006</v>
      </c>
      <c r="J2" s="64">
        <f>E2-D2</f>
        <v>526</v>
      </c>
      <c r="L2" s="40"/>
      <c r="M2" s="37"/>
      <c r="O2" s="6"/>
      <c r="P2" s="7"/>
      <c r="S2" s="2"/>
      <c r="T2" s="7"/>
    </row>
    <row r="3" spans="1:20" ht="15">
      <c r="A3" s="101">
        <v>72</v>
      </c>
      <c r="B3" s="102" t="s">
        <v>164</v>
      </c>
      <c r="C3" s="64">
        <v>1413</v>
      </c>
      <c r="D3" s="64">
        <v>1330</v>
      </c>
      <c r="E3" s="106">
        <v>1885</v>
      </c>
      <c r="F3" s="79">
        <f>E3/864468</f>
        <v>0.0021805318415487906</v>
      </c>
      <c r="G3" s="79">
        <f>(E3-C3)/C3</f>
        <v>0.3340410474168436</v>
      </c>
      <c r="H3" s="43">
        <f>E3-C3</f>
        <v>472</v>
      </c>
      <c r="I3" s="80">
        <f>H3/$H$83</f>
        <v>-0.010907998428508701</v>
      </c>
      <c r="J3" s="64">
        <f>E3-D3</f>
        <v>555</v>
      </c>
      <c r="L3" s="40"/>
      <c r="M3" s="37"/>
      <c r="O3" s="6"/>
      <c r="P3" s="7"/>
      <c r="S3" s="2"/>
      <c r="T3" s="7"/>
    </row>
    <row r="4" spans="1:20" ht="15">
      <c r="A4" s="101">
        <v>21</v>
      </c>
      <c r="B4" s="102" t="s">
        <v>113</v>
      </c>
      <c r="C4" s="64">
        <v>7256</v>
      </c>
      <c r="D4" s="64">
        <v>7795</v>
      </c>
      <c r="E4" s="106">
        <v>8231</v>
      </c>
      <c r="F4" s="79">
        <f>E4/864468</f>
        <v>0.00952146291129342</v>
      </c>
      <c r="G4" s="79">
        <f>(E4-C4)/C4</f>
        <v>0.13437155457552372</v>
      </c>
      <c r="H4" s="43">
        <f>E4-C4</f>
        <v>975</v>
      </c>
      <c r="I4" s="80">
        <f>H4/$H$83</f>
        <v>-0.02253241200804234</v>
      </c>
      <c r="J4" s="64">
        <f>E4-D4</f>
        <v>436</v>
      </c>
      <c r="L4" s="40"/>
      <c r="M4" s="37"/>
      <c r="O4" s="6"/>
      <c r="P4" s="7"/>
      <c r="S4" s="2"/>
      <c r="T4" s="7"/>
    </row>
    <row r="5" spans="1:20" ht="15">
      <c r="A5" s="101">
        <v>73</v>
      </c>
      <c r="B5" s="102" t="s">
        <v>165</v>
      </c>
      <c r="C5" s="64">
        <v>999</v>
      </c>
      <c r="D5" s="64">
        <v>1016</v>
      </c>
      <c r="E5" s="106">
        <v>1076</v>
      </c>
      <c r="F5" s="79">
        <f>E5/864468</f>
        <v>0.0012446961599503973</v>
      </c>
      <c r="G5" s="79">
        <f>(E5-C5)/C5</f>
        <v>0.07707707707707707</v>
      </c>
      <c r="H5" s="43">
        <f>E5-C5</f>
        <v>77</v>
      </c>
      <c r="I5" s="80">
        <f>H5/$H$83</f>
        <v>-0.0017794827944812924</v>
      </c>
      <c r="J5" s="64">
        <f>E5-D5</f>
        <v>60</v>
      </c>
      <c r="L5" s="40"/>
      <c r="M5" s="37"/>
      <c r="O5" s="6"/>
      <c r="P5" s="7"/>
      <c r="S5" s="2"/>
      <c r="T5" s="7"/>
    </row>
    <row r="6" spans="1:20" ht="15">
      <c r="A6" s="101">
        <v>65</v>
      </c>
      <c r="B6" s="102" t="s">
        <v>157</v>
      </c>
      <c r="C6" s="64">
        <v>3744</v>
      </c>
      <c r="D6" s="64">
        <v>3573</v>
      </c>
      <c r="E6" s="106">
        <v>3907</v>
      </c>
      <c r="F6" s="79">
        <f>E6/864468</f>
        <v>0.004519542655135876</v>
      </c>
      <c r="G6" s="79">
        <f>(E6-C6)/C6</f>
        <v>0.043536324786324784</v>
      </c>
      <c r="H6" s="43">
        <f>E6-C6</f>
        <v>163</v>
      </c>
      <c r="I6" s="80">
        <f>H6/$H$83</f>
        <v>-0.003766957084421437</v>
      </c>
      <c r="J6" s="64">
        <f>E6-D6</f>
        <v>334</v>
      </c>
      <c r="L6" s="40"/>
      <c r="M6" s="37"/>
      <c r="O6" s="6"/>
      <c r="P6" s="7"/>
      <c r="S6" s="2"/>
      <c r="T6" s="7"/>
    </row>
    <row r="7" spans="1:20" ht="15">
      <c r="A7" s="101">
        <v>47</v>
      </c>
      <c r="B7" s="102" t="s">
        <v>139</v>
      </c>
      <c r="C7" s="64">
        <v>10000</v>
      </c>
      <c r="D7" s="64">
        <v>9590</v>
      </c>
      <c r="E7" s="106">
        <v>10156</v>
      </c>
      <c r="F7" s="79">
        <f>E7/864468</f>
        <v>0.011748265985554122</v>
      </c>
      <c r="G7" s="79">
        <f>(E7-C7)/C7</f>
        <v>0.0156</v>
      </c>
      <c r="H7" s="43">
        <f>E7-C7</f>
        <v>156</v>
      </c>
      <c r="I7" s="80">
        <f>H7/$H$83</f>
        <v>-0.003605185921286774</v>
      </c>
      <c r="J7" s="64">
        <f>E7-D7</f>
        <v>566</v>
      </c>
      <c r="L7" s="40"/>
      <c r="M7" s="37"/>
      <c r="O7" s="6"/>
      <c r="P7" s="7"/>
      <c r="S7" s="2"/>
      <c r="T7" s="7"/>
    </row>
    <row r="8" spans="1:20" ht="15">
      <c r="A8" s="101">
        <v>4</v>
      </c>
      <c r="B8" s="102" t="s">
        <v>96</v>
      </c>
      <c r="C8" s="64">
        <v>3997</v>
      </c>
      <c r="D8" s="64">
        <v>3722</v>
      </c>
      <c r="E8" s="106">
        <v>4019</v>
      </c>
      <c r="F8" s="79">
        <f>E8/864468</f>
        <v>0.004649102106729226</v>
      </c>
      <c r="G8" s="79">
        <f>(E8-C8)/C8</f>
        <v>0.0055041280960720545</v>
      </c>
      <c r="H8" s="43">
        <f>E8-C8</f>
        <v>22</v>
      </c>
      <c r="I8" s="80">
        <f>H8/$H$83</f>
        <v>-0.0005084236555660835</v>
      </c>
      <c r="J8" s="64">
        <f>E8-D8</f>
        <v>297</v>
      </c>
      <c r="L8" s="40"/>
      <c r="M8" s="37"/>
      <c r="O8" s="6"/>
      <c r="P8" s="7"/>
      <c r="S8" s="2"/>
      <c r="T8" s="7"/>
    </row>
    <row r="9" spans="1:20" ht="15">
      <c r="A9" s="101">
        <v>35</v>
      </c>
      <c r="B9" s="102" t="s">
        <v>127</v>
      </c>
      <c r="C9" s="64">
        <v>30791</v>
      </c>
      <c r="D9" s="64">
        <v>29683</v>
      </c>
      <c r="E9" s="106">
        <v>30790</v>
      </c>
      <c r="F9" s="79">
        <f>E9/864468</f>
        <v>0.035617281379993246</v>
      </c>
      <c r="G9" s="79">
        <f>(E9-C9)/C9</f>
        <v>-3.24770225065766E-05</v>
      </c>
      <c r="H9" s="43">
        <f>E9-C9</f>
        <v>-1</v>
      </c>
      <c r="I9" s="80">
        <f>H9/$H$83</f>
        <v>2.3110166162094704E-05</v>
      </c>
      <c r="J9" s="64">
        <f>E9-D9</f>
        <v>1107</v>
      </c>
      <c r="L9" s="40"/>
      <c r="M9" s="37"/>
      <c r="O9" s="6"/>
      <c r="P9" s="7"/>
      <c r="S9" s="2"/>
      <c r="T9" s="7"/>
    </row>
    <row r="10" spans="1:20" ht="15">
      <c r="A10" s="101">
        <v>26</v>
      </c>
      <c r="B10" s="102" t="s">
        <v>118</v>
      </c>
      <c r="C10" s="64">
        <v>7515</v>
      </c>
      <c r="D10" s="64">
        <v>7287</v>
      </c>
      <c r="E10" s="106">
        <v>7490</v>
      </c>
      <c r="F10" s="79">
        <f>E10/864468</f>
        <v>0.008664288325305275</v>
      </c>
      <c r="G10" s="79">
        <f>(E10-C10)/C10</f>
        <v>-0.00332667997338656</v>
      </c>
      <c r="H10" s="43">
        <f>E10-C10</f>
        <v>-25</v>
      </c>
      <c r="I10" s="80">
        <f>H10/$H$83</f>
        <v>0.0005777541540523676</v>
      </c>
      <c r="J10" s="64">
        <f>E10-D10</f>
        <v>203</v>
      </c>
      <c r="L10" s="40"/>
      <c r="M10" s="37"/>
      <c r="O10" s="6"/>
      <c r="P10" s="7"/>
      <c r="S10" s="2"/>
      <c r="T10" s="7"/>
    </row>
    <row r="11" spans="1:20" ht="15">
      <c r="A11" s="101">
        <v>62</v>
      </c>
      <c r="B11" s="102" t="s">
        <v>154</v>
      </c>
      <c r="C11" s="64">
        <v>1365</v>
      </c>
      <c r="D11" s="64">
        <v>1327</v>
      </c>
      <c r="E11" s="106">
        <v>1360</v>
      </c>
      <c r="F11" s="79">
        <f>E11/864468</f>
        <v>0.0015732219122049631</v>
      </c>
      <c r="G11" s="79">
        <f>(E11-C11)/C11</f>
        <v>-0.003663003663003663</v>
      </c>
      <c r="H11" s="43">
        <f>E11-C11</f>
        <v>-5</v>
      </c>
      <c r="I11" s="80">
        <f>H11/$H$83</f>
        <v>0.00011555083081047352</v>
      </c>
      <c r="J11" s="64">
        <f>E11-D11</f>
        <v>33</v>
      </c>
      <c r="L11" s="40"/>
      <c r="M11" s="37"/>
      <c r="O11" s="6"/>
      <c r="P11" s="7"/>
      <c r="S11" s="2"/>
      <c r="T11" s="7"/>
    </row>
    <row r="12" spans="1:20" ht="15">
      <c r="A12" s="101">
        <v>2</v>
      </c>
      <c r="B12" s="102" t="s">
        <v>94</v>
      </c>
      <c r="C12" s="64">
        <v>6798</v>
      </c>
      <c r="D12" s="64">
        <v>6251</v>
      </c>
      <c r="E12" s="106">
        <v>6754</v>
      </c>
      <c r="F12" s="79">
        <f>E12/864468</f>
        <v>0.007812897643406118</v>
      </c>
      <c r="G12" s="79">
        <f>(E12-C12)/C12</f>
        <v>-0.006472491909385114</v>
      </c>
      <c r="H12" s="43">
        <f>E12-C12</f>
        <v>-44</v>
      </c>
      <c r="I12" s="80">
        <f>H12/$H$83</f>
        <v>0.001016847311132167</v>
      </c>
      <c r="J12" s="64">
        <f>E12-D12</f>
        <v>503</v>
      </c>
      <c r="L12" s="40"/>
      <c r="M12" s="37"/>
      <c r="O12" s="6"/>
      <c r="P12" s="7"/>
      <c r="S12" s="2"/>
      <c r="T12" s="7"/>
    </row>
    <row r="13" spans="1:20" ht="15">
      <c r="A13" s="101">
        <v>51</v>
      </c>
      <c r="B13" s="102" t="s">
        <v>143</v>
      </c>
      <c r="C13" s="64">
        <v>13672</v>
      </c>
      <c r="D13" s="64">
        <v>13170</v>
      </c>
      <c r="E13" s="106">
        <v>13546</v>
      </c>
      <c r="F13" s="79">
        <f>E13/864468</f>
        <v>0.015669752957888552</v>
      </c>
      <c r="G13" s="79">
        <f>(E13-C13)/C13</f>
        <v>-0.009215915740198947</v>
      </c>
      <c r="H13" s="43">
        <f>E13-C13</f>
        <v>-126</v>
      </c>
      <c r="I13" s="80">
        <f>H13/$H$83</f>
        <v>0.0029118809364239327</v>
      </c>
      <c r="J13" s="64">
        <f>E13-D13</f>
        <v>376</v>
      </c>
      <c r="L13" s="40"/>
      <c r="M13" s="37"/>
      <c r="O13" s="6"/>
      <c r="P13" s="7"/>
      <c r="S13" s="2"/>
      <c r="T13" s="7"/>
    </row>
    <row r="14" spans="1:20" ht="15">
      <c r="A14" s="101">
        <v>3</v>
      </c>
      <c r="B14" s="102" t="s">
        <v>95</v>
      </c>
      <c r="C14" s="64">
        <v>20366</v>
      </c>
      <c r="D14" s="64">
        <v>19232</v>
      </c>
      <c r="E14" s="106">
        <v>20117</v>
      </c>
      <c r="F14" s="79">
        <f>E14/864468</f>
        <v>0.023270959711637677</v>
      </c>
      <c r="G14" s="79">
        <f>(E14-C14)/C14</f>
        <v>-0.012226259452027889</v>
      </c>
      <c r="H14" s="43">
        <f>E14-C14</f>
        <v>-249</v>
      </c>
      <c r="I14" s="80">
        <f>H14/$H$83</f>
        <v>0.005754431374361582</v>
      </c>
      <c r="J14" s="64">
        <f>E14-D14</f>
        <v>885</v>
      </c>
      <c r="L14" s="40"/>
      <c r="M14" s="37"/>
      <c r="O14" s="6"/>
      <c r="P14" s="7"/>
      <c r="S14" s="2"/>
      <c r="T14" s="7"/>
    </row>
    <row r="15" spans="1:20" ht="15">
      <c r="A15" s="101">
        <v>77</v>
      </c>
      <c r="B15" s="102" t="s">
        <v>169</v>
      </c>
      <c r="C15" s="64">
        <v>1780</v>
      </c>
      <c r="D15" s="64">
        <v>1683</v>
      </c>
      <c r="E15" s="106">
        <v>1758</v>
      </c>
      <c r="F15" s="79">
        <f>E15/864468</f>
        <v>0.0020336206776884742</v>
      </c>
      <c r="G15" s="79">
        <f>(E15-C15)/C15</f>
        <v>-0.012359550561797753</v>
      </c>
      <c r="H15" s="43">
        <f>E15-C15</f>
        <v>-22</v>
      </c>
      <c r="I15" s="80">
        <f>H15/$H$83</f>
        <v>0.0005084236555660835</v>
      </c>
      <c r="J15" s="64">
        <f>E15-D15</f>
        <v>75</v>
      </c>
      <c r="L15" s="40"/>
      <c r="M15" s="37"/>
      <c r="O15" s="6"/>
      <c r="P15" s="7"/>
      <c r="S15" s="2"/>
      <c r="T15" s="7"/>
    </row>
    <row r="16" spans="1:20" ht="15">
      <c r="A16" s="101">
        <v>79</v>
      </c>
      <c r="B16" s="102" t="s">
        <v>171</v>
      </c>
      <c r="C16" s="64">
        <v>2733</v>
      </c>
      <c r="D16" s="64">
        <v>2569</v>
      </c>
      <c r="E16" s="106">
        <v>2695</v>
      </c>
      <c r="F16" s="79">
        <f>E16/864468</f>
        <v>0.003117524303964982</v>
      </c>
      <c r="G16" s="79">
        <f>(E16-C16)/C16</f>
        <v>-0.013904134650567142</v>
      </c>
      <c r="H16" s="43">
        <f>E16-C16</f>
        <v>-38</v>
      </c>
      <c r="I16" s="80">
        <f>H16/$H$83</f>
        <v>0.0008781863141595988</v>
      </c>
      <c r="J16" s="64">
        <f>E16-D16</f>
        <v>126</v>
      </c>
      <c r="L16" s="40"/>
      <c r="M16" s="37"/>
      <c r="O16" s="6"/>
      <c r="P16" s="7"/>
      <c r="S16" s="2"/>
      <c r="T16" s="7"/>
    </row>
    <row r="17" spans="1:10" ht="15">
      <c r="A17" s="101">
        <v>7</v>
      </c>
      <c r="B17" s="102" t="s">
        <v>99</v>
      </c>
      <c r="C17" s="64">
        <v>45420</v>
      </c>
      <c r="D17" s="64">
        <v>43546</v>
      </c>
      <c r="E17" s="106">
        <v>44759</v>
      </c>
      <c r="F17" s="79">
        <f>E17/864468</f>
        <v>0.05177635262381025</v>
      </c>
      <c r="G17" s="79">
        <f>(E17-C17)/C17</f>
        <v>-0.014553060325847644</v>
      </c>
      <c r="H17" s="43">
        <f>E17-C17</f>
        <v>-661</v>
      </c>
      <c r="I17" s="80">
        <f>H17/$H$83</f>
        <v>0.0152758198331446</v>
      </c>
      <c r="J17" s="64">
        <f>E17-D17</f>
        <v>1213</v>
      </c>
    </row>
    <row r="18" spans="1:10" ht="15">
      <c r="A18" s="101">
        <v>68</v>
      </c>
      <c r="B18" s="102" t="s">
        <v>160</v>
      </c>
      <c r="C18" s="64">
        <v>11612</v>
      </c>
      <c r="D18" s="64">
        <v>10942</v>
      </c>
      <c r="E18" s="106">
        <v>11442</v>
      </c>
      <c r="F18" s="79">
        <f>E18/864468</f>
        <v>0.01323588611724205</v>
      </c>
      <c r="G18" s="79">
        <f>(E18-C18)/C18</f>
        <v>-0.014640027557698932</v>
      </c>
      <c r="H18" s="43">
        <f>E18-C18</f>
        <v>-170</v>
      </c>
      <c r="I18" s="80">
        <f>H18/$H$83</f>
        <v>0.0039287282475561</v>
      </c>
      <c r="J18" s="64">
        <f>E18-D18</f>
        <v>500</v>
      </c>
    </row>
    <row r="19" spans="1:10" ht="15">
      <c r="A19" s="101">
        <v>39</v>
      </c>
      <c r="B19" s="102" t="s">
        <v>131</v>
      </c>
      <c r="C19" s="64">
        <v>5802</v>
      </c>
      <c r="D19" s="64">
        <v>5519</v>
      </c>
      <c r="E19" s="106">
        <v>5689</v>
      </c>
      <c r="F19" s="79">
        <f>E19/864468</f>
        <v>0.006580926072451496</v>
      </c>
      <c r="G19" s="79">
        <f>(E19-C19)/C19</f>
        <v>-0.01947604274388142</v>
      </c>
      <c r="H19" s="43">
        <f>E19-C19</f>
        <v>-113</v>
      </c>
      <c r="I19" s="80">
        <f>H19/$H$83</f>
        <v>0.0026114487763167016</v>
      </c>
      <c r="J19" s="64">
        <f>E19-D19</f>
        <v>170</v>
      </c>
    </row>
    <row r="20" spans="1:11" ht="15">
      <c r="A20" s="101">
        <v>36</v>
      </c>
      <c r="B20" s="102" t="s">
        <v>128</v>
      </c>
      <c r="C20" s="64">
        <v>5192</v>
      </c>
      <c r="D20" s="64">
        <v>4848</v>
      </c>
      <c r="E20" s="106">
        <v>5084</v>
      </c>
      <c r="F20" s="79">
        <f>E20/864468</f>
        <v>0.005881073677683847</v>
      </c>
      <c r="G20" s="79">
        <f>(E20-C20)/C20</f>
        <v>-0.020801232665639446</v>
      </c>
      <c r="H20" s="43">
        <f>E20-C20</f>
        <v>-108</v>
      </c>
      <c r="I20" s="80">
        <f>H20/$H$83</f>
        <v>0.0024958979455062284</v>
      </c>
      <c r="J20" s="64">
        <f>E20-D20</f>
        <v>236</v>
      </c>
      <c r="K20" s="2"/>
    </row>
    <row r="21" spans="1:11" ht="15">
      <c r="A21" s="101">
        <v>42</v>
      </c>
      <c r="B21" s="102" t="s">
        <v>134</v>
      </c>
      <c r="C21" s="64">
        <v>50704</v>
      </c>
      <c r="D21" s="64">
        <v>47957</v>
      </c>
      <c r="E21" s="106">
        <v>49627</v>
      </c>
      <c r="F21" s="79">
        <f>E21/864468</f>
        <v>0.05740756164484978</v>
      </c>
      <c r="G21" s="79">
        <f>(E21-C21)/C21</f>
        <v>-0.02124092773745661</v>
      </c>
      <c r="H21" s="43">
        <f>E21-C21</f>
        <v>-1077</v>
      </c>
      <c r="I21" s="80">
        <f>H21/$H$83</f>
        <v>0.024889648956576</v>
      </c>
      <c r="J21" s="64">
        <f>E21-D21</f>
        <v>1670</v>
      </c>
      <c r="K21" s="2"/>
    </row>
    <row r="22" spans="1:11" ht="15">
      <c r="A22" s="101">
        <v>41</v>
      </c>
      <c r="B22" s="102" t="s">
        <v>133</v>
      </c>
      <c r="C22" s="64">
        <v>3286</v>
      </c>
      <c r="D22" s="64">
        <v>3101</v>
      </c>
      <c r="E22" s="106">
        <v>3216</v>
      </c>
      <c r="F22" s="79">
        <f>E22/864468</f>
        <v>0.0037202071100376185</v>
      </c>
      <c r="G22" s="79">
        <f>(E22-C22)/C22</f>
        <v>-0.02130249543517955</v>
      </c>
      <c r="H22" s="43">
        <f>E22-C22</f>
        <v>-70</v>
      </c>
      <c r="I22" s="80">
        <f>H22/$H$83</f>
        <v>0.0016177116313466295</v>
      </c>
      <c r="J22" s="64">
        <f>E22-D22</f>
        <v>115</v>
      </c>
      <c r="K22" s="2"/>
    </row>
    <row r="23" spans="1:11" ht="15">
      <c r="A23" s="101">
        <v>27</v>
      </c>
      <c r="B23" s="102" t="s">
        <v>119</v>
      </c>
      <c r="C23" s="64">
        <v>18457</v>
      </c>
      <c r="D23" s="64">
        <v>17479</v>
      </c>
      <c r="E23" s="106">
        <v>18056</v>
      </c>
      <c r="F23" s="79">
        <f>E23/864468</f>
        <v>0.02088683444615648</v>
      </c>
      <c r="G23" s="79">
        <f>(E23-C23)/C23</f>
        <v>-0.021726174351194668</v>
      </c>
      <c r="H23" s="43">
        <f>E23-C23</f>
        <v>-401</v>
      </c>
      <c r="I23" s="80">
        <f>H23/$H$83</f>
        <v>0.009267176630999976</v>
      </c>
      <c r="J23" s="64">
        <f>E23-D23</f>
        <v>577</v>
      </c>
      <c r="K23" s="2"/>
    </row>
    <row r="24" spans="1:11" ht="15">
      <c r="A24" s="101">
        <v>1</v>
      </c>
      <c r="B24" s="102" t="s">
        <v>93</v>
      </c>
      <c r="C24" s="64">
        <v>20024</v>
      </c>
      <c r="D24" s="64">
        <v>18973</v>
      </c>
      <c r="E24" s="106">
        <v>19536</v>
      </c>
      <c r="F24" s="79">
        <f>E24/864468</f>
        <v>0.022598870056497175</v>
      </c>
      <c r="G24" s="79">
        <f>(E24-C24)/C24</f>
        <v>-0.024370755093887336</v>
      </c>
      <c r="H24" s="43">
        <f>E24-C24</f>
        <v>-488</v>
      </c>
      <c r="I24" s="80">
        <f>H24/$H$83</f>
        <v>0.011277761087102217</v>
      </c>
      <c r="J24" s="64">
        <f>E24-D24</f>
        <v>563</v>
      </c>
      <c r="K24" s="2"/>
    </row>
    <row r="25" spans="1:11" ht="15">
      <c r="A25" s="101">
        <v>70</v>
      </c>
      <c r="B25" s="102" t="s">
        <v>162</v>
      </c>
      <c r="C25" s="64">
        <v>6854</v>
      </c>
      <c r="D25" s="64">
        <v>6403</v>
      </c>
      <c r="E25" s="106">
        <v>6652</v>
      </c>
      <c r="F25" s="79">
        <f>E25/864468</f>
        <v>0.007694905999990746</v>
      </c>
      <c r="G25" s="79">
        <f>(E25-C25)/C25</f>
        <v>-0.029471841260577766</v>
      </c>
      <c r="H25" s="43">
        <f>E25-C25</f>
        <v>-202</v>
      </c>
      <c r="I25" s="80">
        <f>H25/$H$83</f>
        <v>0.0046682535647431305</v>
      </c>
      <c r="J25" s="64">
        <f>E25-D25</f>
        <v>249</v>
      </c>
      <c r="K25" s="2"/>
    </row>
    <row r="26" spans="1:11" ht="15">
      <c r="A26" s="101">
        <v>6</v>
      </c>
      <c r="B26" s="102" t="s">
        <v>98</v>
      </c>
      <c r="C26" s="64">
        <v>18699</v>
      </c>
      <c r="D26" s="64">
        <v>17475</v>
      </c>
      <c r="E26" s="106">
        <v>18099</v>
      </c>
      <c r="F26" s="79">
        <f>E26/864468</f>
        <v>0.020936576021321783</v>
      </c>
      <c r="G26" s="79">
        <f>(E26-C26)/C26</f>
        <v>-0.03208727739451307</v>
      </c>
      <c r="H26" s="43">
        <f>E26-C26</f>
        <v>-600</v>
      </c>
      <c r="I26" s="80">
        <f>H26/$H$83</f>
        <v>0.013866099697256823</v>
      </c>
      <c r="J26" s="64">
        <f>E26-D26</f>
        <v>624</v>
      </c>
      <c r="K26" s="2"/>
    </row>
    <row r="27" spans="1:11" ht="15">
      <c r="A27" s="101">
        <v>13</v>
      </c>
      <c r="B27" s="102" t="s">
        <v>105</v>
      </c>
      <c r="C27" s="64">
        <v>3649</v>
      </c>
      <c r="D27" s="64">
        <v>3362</v>
      </c>
      <c r="E27" s="106">
        <v>3529</v>
      </c>
      <c r="F27" s="79">
        <f>E27/864468</f>
        <v>0.00408227950600832</v>
      </c>
      <c r="G27" s="79">
        <f>(E27-C27)/C27</f>
        <v>-0.03288572211564812</v>
      </c>
      <c r="H27" s="43">
        <f>E27-C27</f>
        <v>-120</v>
      </c>
      <c r="I27" s="80">
        <f>H27/$H$83</f>
        <v>0.0027732199394513647</v>
      </c>
      <c r="J27" s="64">
        <f>E27-D27</f>
        <v>167</v>
      </c>
      <c r="K27" s="2"/>
    </row>
    <row r="28" spans="1:11" ht="15">
      <c r="A28" s="101">
        <v>38</v>
      </c>
      <c r="B28" s="102" t="s">
        <v>130</v>
      </c>
      <c r="C28" s="64">
        <v>13572</v>
      </c>
      <c r="D28" s="64">
        <v>12641</v>
      </c>
      <c r="E28" s="106">
        <v>13113</v>
      </c>
      <c r="F28" s="79">
        <f>E28/864468</f>
        <v>0.015168866863782118</v>
      </c>
      <c r="G28" s="79">
        <f>(E28-C28)/C28</f>
        <v>-0.033819628647214856</v>
      </c>
      <c r="H28" s="43">
        <f>E28-C28</f>
        <v>-459</v>
      </c>
      <c r="I28" s="80">
        <f>H28/$H$83</f>
        <v>0.01060756626840147</v>
      </c>
      <c r="J28" s="64">
        <f>E28-D28</f>
        <v>472</v>
      </c>
      <c r="K28" s="2"/>
    </row>
    <row r="29" spans="1:11" ht="15">
      <c r="A29" s="101">
        <v>59</v>
      </c>
      <c r="B29" s="102" t="s">
        <v>151</v>
      </c>
      <c r="C29" s="64">
        <v>8851</v>
      </c>
      <c r="D29" s="64">
        <v>8279</v>
      </c>
      <c r="E29" s="106">
        <v>8545</v>
      </c>
      <c r="F29" s="79">
        <f>E29/864468</f>
        <v>0.009884692088081919</v>
      </c>
      <c r="G29" s="79">
        <f>(E29-C29)/C29</f>
        <v>-0.03457236470455316</v>
      </c>
      <c r="H29" s="43">
        <f>E29-C29</f>
        <v>-306</v>
      </c>
      <c r="I29" s="80">
        <f>H29/$H$83</f>
        <v>0.00707171084560098</v>
      </c>
      <c r="J29" s="64">
        <f>E29-D29</f>
        <v>266</v>
      </c>
      <c r="K29" s="2"/>
    </row>
    <row r="30" spans="1:11" ht="15">
      <c r="A30" s="101">
        <v>63</v>
      </c>
      <c r="B30" s="102" t="s">
        <v>155</v>
      </c>
      <c r="C30" s="64">
        <v>23129</v>
      </c>
      <c r="D30" s="64">
        <v>21662</v>
      </c>
      <c r="E30" s="106">
        <v>22287</v>
      </c>
      <c r="F30" s="79">
        <f>E30/864468</f>
        <v>0.02578117408625883</v>
      </c>
      <c r="G30" s="79">
        <f>(E30-C30)/C30</f>
        <v>-0.0364045138138268</v>
      </c>
      <c r="H30" s="43">
        <f>E30-C30</f>
        <v>-842</v>
      </c>
      <c r="I30" s="80">
        <f>H30/$H$83</f>
        <v>0.019458759908483742</v>
      </c>
      <c r="J30" s="64">
        <f>E30-D30</f>
        <v>625</v>
      </c>
      <c r="K30" s="2"/>
    </row>
    <row r="31" spans="1:11" ht="15">
      <c r="A31" s="101">
        <v>44</v>
      </c>
      <c r="B31" s="102" t="s">
        <v>136</v>
      </c>
      <c r="C31" s="64">
        <v>16127</v>
      </c>
      <c r="D31" s="64">
        <v>14803</v>
      </c>
      <c r="E31" s="106">
        <v>15530</v>
      </c>
      <c r="F31" s="79">
        <f>E31/864468</f>
        <v>0.01796480610039932</v>
      </c>
      <c r="G31" s="79">
        <f>(E31-C31)/C31</f>
        <v>-0.037018664351708315</v>
      </c>
      <c r="H31" s="43">
        <f>E31-C31</f>
        <v>-597</v>
      </c>
      <c r="I31" s="80">
        <f>H31/$H$83</f>
        <v>0.013796769198770539</v>
      </c>
      <c r="J31" s="64">
        <f>E31-D31</f>
        <v>727</v>
      </c>
      <c r="K31" s="2"/>
    </row>
    <row r="32" spans="1:11" ht="15">
      <c r="A32" s="101">
        <v>66</v>
      </c>
      <c r="B32" s="102" t="s">
        <v>158</v>
      </c>
      <c r="C32" s="64">
        <v>15404</v>
      </c>
      <c r="D32" s="64">
        <v>14172</v>
      </c>
      <c r="E32" s="106">
        <v>14797</v>
      </c>
      <c r="F32" s="79">
        <f>E32/864468</f>
        <v>0.01711688576095356</v>
      </c>
      <c r="G32" s="79">
        <f>(E32-C32)/C32</f>
        <v>-0.039405349259932484</v>
      </c>
      <c r="H32" s="43">
        <f>E32-C32</f>
        <v>-607</v>
      </c>
      <c r="I32" s="80">
        <f>H32/$H$83</f>
        <v>0.014027870860391487</v>
      </c>
      <c r="J32" s="64">
        <f>E32-D32</f>
        <v>625</v>
      </c>
      <c r="K32" s="2"/>
    </row>
    <row r="33" spans="1:12" ht="15">
      <c r="A33" s="101">
        <v>64</v>
      </c>
      <c r="B33" s="102" t="s">
        <v>156</v>
      </c>
      <c r="C33" s="64">
        <v>8984</v>
      </c>
      <c r="D33" s="64">
        <v>8088</v>
      </c>
      <c r="E33" s="106">
        <v>8629</v>
      </c>
      <c r="F33" s="79">
        <f>E33/864468</f>
        <v>0.009981861676776931</v>
      </c>
      <c r="G33" s="79">
        <f>(E33-C33)/C33</f>
        <v>-0.0395146927871772</v>
      </c>
      <c r="H33" s="43">
        <f>E33-C33</f>
        <v>-355</v>
      </c>
      <c r="I33" s="80">
        <f>H33/$H$83</f>
        <v>0.00820410898754362</v>
      </c>
      <c r="J33" s="64">
        <f>E33-D33</f>
        <v>541</v>
      </c>
      <c r="K33" s="2"/>
      <c r="L33" s="7"/>
    </row>
    <row r="34" spans="1:12" ht="15">
      <c r="A34" s="101">
        <v>33</v>
      </c>
      <c r="B34" s="102" t="s">
        <v>125</v>
      </c>
      <c r="C34" s="64">
        <v>37455</v>
      </c>
      <c r="D34" s="64">
        <v>35159</v>
      </c>
      <c r="E34" s="106">
        <v>35943</v>
      </c>
      <c r="F34" s="79">
        <f>E34/864468</f>
        <v>0.04157817293410514</v>
      </c>
      <c r="G34" s="79">
        <f>(E34-C34)/C34</f>
        <v>-0.04036844213055667</v>
      </c>
      <c r="H34" s="43">
        <f>E34-C34</f>
        <v>-1512</v>
      </c>
      <c r="I34" s="80">
        <f>H34/$H$83</f>
        <v>0.034942571237087196</v>
      </c>
      <c r="J34" s="64">
        <f>E34-D34</f>
        <v>784</v>
      </c>
      <c r="K34" s="2"/>
      <c r="L34" s="7"/>
    </row>
    <row r="35" spans="1:10" ht="15">
      <c r="A35" s="101">
        <v>50</v>
      </c>
      <c r="B35" s="102" t="s">
        <v>142</v>
      </c>
      <c r="C35" s="64">
        <v>9628</v>
      </c>
      <c r="D35" s="64">
        <v>8941</v>
      </c>
      <c r="E35" s="106">
        <v>9237</v>
      </c>
      <c r="F35" s="79">
        <f>E35/864468</f>
        <v>0.010685184413997973</v>
      </c>
      <c r="G35" s="79">
        <f>(E35-C35)/C35</f>
        <v>-0.040610718737017035</v>
      </c>
      <c r="H35" s="43">
        <f>E35-C35</f>
        <v>-391</v>
      </c>
      <c r="I35" s="80">
        <f>H35/$H$83</f>
        <v>0.00903607496937903</v>
      </c>
      <c r="J35" s="64">
        <f>E35-D35</f>
        <v>296</v>
      </c>
    </row>
    <row r="36" spans="1:10" ht="15.75" customHeight="1">
      <c r="A36" s="101">
        <v>46</v>
      </c>
      <c r="B36" s="102" t="s">
        <v>138</v>
      </c>
      <c r="C36" s="64">
        <v>13132</v>
      </c>
      <c r="D36" s="64">
        <v>11889</v>
      </c>
      <c r="E36" s="106">
        <v>12595</v>
      </c>
      <c r="F36" s="79">
        <f>E36/864468</f>
        <v>0.014569654400162875</v>
      </c>
      <c r="G36" s="79">
        <f>(E36-C36)/C36</f>
        <v>-0.040892476393542494</v>
      </c>
      <c r="H36" s="43">
        <f>E36-C36</f>
        <v>-537</v>
      </c>
      <c r="I36" s="80">
        <f>H36/$H$83</f>
        <v>0.012410159229044856</v>
      </c>
      <c r="J36" s="64">
        <f>E36-D36</f>
        <v>706</v>
      </c>
    </row>
    <row r="37" spans="1:10" ht="15">
      <c r="A37" s="101">
        <v>11</v>
      </c>
      <c r="B37" s="102" t="s">
        <v>103</v>
      </c>
      <c r="C37" s="64">
        <v>2506</v>
      </c>
      <c r="D37" s="64">
        <v>2281</v>
      </c>
      <c r="E37" s="106">
        <v>2400</v>
      </c>
      <c r="F37" s="79">
        <f>E37/864468</f>
        <v>0.0027762739627146408</v>
      </c>
      <c r="G37" s="79">
        <f>(E37-C37)/C37</f>
        <v>-0.04229848363926576</v>
      </c>
      <c r="H37" s="43">
        <f>E37-C37</f>
        <v>-106</v>
      </c>
      <c r="I37" s="80">
        <f>H37/$H$83</f>
        <v>0.002449677613182039</v>
      </c>
      <c r="J37" s="64">
        <f>E37-D37</f>
        <v>119</v>
      </c>
    </row>
    <row r="38" spans="1:10" ht="15">
      <c r="A38" s="101">
        <v>5</v>
      </c>
      <c r="B38" s="102" t="s">
        <v>97</v>
      </c>
      <c r="C38" s="64">
        <v>6547</v>
      </c>
      <c r="D38" s="64">
        <v>5915</v>
      </c>
      <c r="E38" s="106">
        <v>6262</v>
      </c>
      <c r="F38" s="79">
        <f>E38/864468</f>
        <v>0.007243761481049616</v>
      </c>
      <c r="G38" s="79">
        <f>(E38-C38)/C38</f>
        <v>-0.043531388422178095</v>
      </c>
      <c r="H38" s="43">
        <f>E38-C38</f>
        <v>-285</v>
      </c>
      <c r="I38" s="80">
        <f>H38/$H$83</f>
        <v>0.006586397356196991</v>
      </c>
      <c r="J38" s="64">
        <f>E38-D38</f>
        <v>347</v>
      </c>
    </row>
    <row r="39" spans="1:10" ht="15">
      <c r="A39" s="101">
        <v>58</v>
      </c>
      <c r="B39" s="102" t="s">
        <v>150</v>
      </c>
      <c r="C39" s="64">
        <v>16133</v>
      </c>
      <c r="D39" s="64">
        <v>14855</v>
      </c>
      <c r="E39" s="106">
        <v>15419</v>
      </c>
      <c r="F39" s="79">
        <f>E39/864468</f>
        <v>0.017836403429623768</v>
      </c>
      <c r="G39" s="79">
        <f>(E39-C39)/C39</f>
        <v>-0.044257112750263436</v>
      </c>
      <c r="H39" s="43">
        <f>E39-C39</f>
        <v>-714</v>
      </c>
      <c r="I39" s="80">
        <f>H39/$H$83</f>
        <v>0.01650065863973562</v>
      </c>
      <c r="J39" s="64">
        <f>E39-D39</f>
        <v>564</v>
      </c>
    </row>
    <row r="40" spans="1:10" ht="15">
      <c r="A40" s="101">
        <v>10</v>
      </c>
      <c r="B40" s="102" t="s">
        <v>102</v>
      </c>
      <c r="C40" s="64">
        <v>30500</v>
      </c>
      <c r="D40" s="64">
        <v>27879</v>
      </c>
      <c r="E40" s="106">
        <v>29114</v>
      </c>
      <c r="F40" s="79">
        <f>E40/864468</f>
        <v>0.033678516729364186</v>
      </c>
      <c r="G40" s="79">
        <f>(E40-C40)/C40</f>
        <v>-0.045442622950819675</v>
      </c>
      <c r="H40" s="43">
        <f>E40-C40</f>
        <v>-1386</v>
      </c>
      <c r="I40" s="80">
        <f>H40/$H$83</f>
        <v>0.03203069030066326</v>
      </c>
      <c r="J40" s="64">
        <f>E40-D40</f>
        <v>1235</v>
      </c>
    </row>
    <row r="41" spans="1:10" ht="15">
      <c r="A41" s="101">
        <v>76</v>
      </c>
      <c r="B41" s="102" t="s">
        <v>168</v>
      </c>
      <c r="C41" s="64">
        <v>2342</v>
      </c>
      <c r="D41" s="64">
        <v>2139</v>
      </c>
      <c r="E41" s="106">
        <v>2230</v>
      </c>
      <c r="F41" s="79">
        <f>E41/864468</f>
        <v>0.0025796212236890203</v>
      </c>
      <c r="G41" s="79">
        <f>(E41-C41)/C41</f>
        <v>-0.04782237403928266</v>
      </c>
      <c r="H41" s="43">
        <f>E41-C41</f>
        <v>-112</v>
      </c>
      <c r="I41" s="80">
        <f>H41/$H$83</f>
        <v>0.002588338610154607</v>
      </c>
      <c r="J41" s="64">
        <f>E41-D41</f>
        <v>91</v>
      </c>
    </row>
    <row r="42" spans="1:10" ht="15">
      <c r="A42" s="101">
        <v>48</v>
      </c>
      <c r="B42" s="102" t="s">
        <v>140</v>
      </c>
      <c r="C42" s="64">
        <v>15170</v>
      </c>
      <c r="D42" s="64">
        <v>13928</v>
      </c>
      <c r="E42" s="106">
        <v>14385</v>
      </c>
      <c r="F42" s="79">
        <f>E42/864468</f>
        <v>0.016640292064020876</v>
      </c>
      <c r="G42" s="79">
        <f>(E42-C42)/C42</f>
        <v>-0.05174686882003955</v>
      </c>
      <c r="H42" s="43">
        <f>E42-C42</f>
        <v>-785</v>
      </c>
      <c r="I42" s="80">
        <f>H42/$H$83</f>
        <v>0.018141480437244343</v>
      </c>
      <c r="J42" s="64">
        <f>E42-D42</f>
        <v>457</v>
      </c>
    </row>
    <row r="43" spans="1:10" ht="15">
      <c r="A43" s="101">
        <v>25</v>
      </c>
      <c r="B43" s="102" t="s">
        <v>117</v>
      </c>
      <c r="C43" s="64">
        <v>9213</v>
      </c>
      <c r="D43" s="64">
        <v>8244</v>
      </c>
      <c r="E43" s="106">
        <v>8732</v>
      </c>
      <c r="F43" s="79">
        <f>E43/864468</f>
        <v>0.010101010101010102</v>
      </c>
      <c r="G43" s="79">
        <f>(E43-C43)/C43</f>
        <v>-0.05220883534136546</v>
      </c>
      <c r="H43" s="43">
        <f>E43-C43</f>
        <v>-481</v>
      </c>
      <c r="I43" s="80">
        <f>H43/$H$83</f>
        <v>0.011115989923967553</v>
      </c>
      <c r="J43" s="64">
        <f>E43-D43</f>
        <v>488</v>
      </c>
    </row>
    <row r="44" spans="1:10" ht="15">
      <c r="A44" s="101">
        <v>34</v>
      </c>
      <c r="B44" s="102" t="s">
        <v>126</v>
      </c>
      <c r="C44" s="64">
        <v>6786</v>
      </c>
      <c r="D44" s="64">
        <v>6270</v>
      </c>
      <c r="E44" s="106">
        <v>6428</v>
      </c>
      <c r="F44" s="79">
        <f>E44/864468</f>
        <v>0.007435787096804046</v>
      </c>
      <c r="G44" s="79">
        <f>(E44-C44)/C44</f>
        <v>-0.05275567344532862</v>
      </c>
      <c r="H44" s="43">
        <f>E44-C44</f>
        <v>-358</v>
      </c>
      <c r="I44" s="80">
        <f>H44/$H$83</f>
        <v>0.008273439486029904</v>
      </c>
      <c r="J44" s="64">
        <f>E44-D44</f>
        <v>158</v>
      </c>
    </row>
    <row r="45" spans="1:10" ht="15">
      <c r="A45" s="101">
        <v>40</v>
      </c>
      <c r="B45" s="102" t="s">
        <v>132</v>
      </c>
      <c r="C45" s="64">
        <v>4665</v>
      </c>
      <c r="D45" s="64">
        <v>4209</v>
      </c>
      <c r="E45" s="106">
        <v>4417</v>
      </c>
      <c r="F45" s="79">
        <f>E45/864468</f>
        <v>0.005109500872212736</v>
      </c>
      <c r="G45" s="79">
        <f>(E45-C45)/C45</f>
        <v>-0.05316184351554126</v>
      </c>
      <c r="H45" s="43">
        <f>E45-C45</f>
        <v>-248</v>
      </c>
      <c r="I45" s="80">
        <f>H45/$H$83</f>
        <v>0.005731321208199487</v>
      </c>
      <c r="J45" s="64">
        <f>E45-D45</f>
        <v>208</v>
      </c>
    </row>
    <row r="46" spans="1:10" ht="15">
      <c r="A46" s="101">
        <v>15</v>
      </c>
      <c r="B46" s="102" t="s">
        <v>107</v>
      </c>
      <c r="C46" s="64">
        <v>8934</v>
      </c>
      <c r="D46" s="64">
        <v>8126</v>
      </c>
      <c r="E46" s="106">
        <v>8455</v>
      </c>
      <c r="F46" s="79">
        <f>E46/864468</f>
        <v>0.009780581814480119</v>
      </c>
      <c r="G46" s="79">
        <f>(E46-C46)/C46</f>
        <v>-0.053615401835683904</v>
      </c>
      <c r="H46" s="43">
        <f>E46-C46</f>
        <v>-479</v>
      </c>
      <c r="I46" s="80">
        <f>H46/$H$83</f>
        <v>0.011069769591643365</v>
      </c>
      <c r="J46" s="64">
        <f>E46-D46</f>
        <v>329</v>
      </c>
    </row>
    <row r="47" spans="1:10" ht="15">
      <c r="A47" s="101">
        <v>29</v>
      </c>
      <c r="B47" s="102" t="s">
        <v>121</v>
      </c>
      <c r="C47" s="64">
        <v>3399</v>
      </c>
      <c r="D47" s="64">
        <v>2977</v>
      </c>
      <c r="E47" s="106">
        <v>3205</v>
      </c>
      <c r="F47" s="79">
        <f>E47/864468</f>
        <v>0.003707482521041843</v>
      </c>
      <c r="G47" s="79">
        <f>(E47-C47)/C47</f>
        <v>-0.05707561047366873</v>
      </c>
      <c r="H47" s="43">
        <f>E47-C47</f>
        <v>-194</v>
      </c>
      <c r="I47" s="80">
        <f>H47/$H$83</f>
        <v>0.004483372235446373</v>
      </c>
      <c r="J47" s="64">
        <f>E47-D47</f>
        <v>228</v>
      </c>
    </row>
    <row r="48" spans="1:10" ht="15">
      <c r="A48" s="101">
        <v>18</v>
      </c>
      <c r="B48" s="102" t="s">
        <v>110</v>
      </c>
      <c r="C48" s="64">
        <v>5112</v>
      </c>
      <c r="D48" s="64">
        <v>4656</v>
      </c>
      <c r="E48" s="106">
        <v>4817</v>
      </c>
      <c r="F48" s="79">
        <f>E48/864468</f>
        <v>0.005572213199331843</v>
      </c>
      <c r="G48" s="79">
        <f>(E48-C48)/C48</f>
        <v>-0.05770735524256651</v>
      </c>
      <c r="H48" s="43">
        <f>E48-C48</f>
        <v>-295</v>
      </c>
      <c r="I48" s="80">
        <f>H48/$H$83</f>
        <v>0.006817499017817938</v>
      </c>
      <c r="J48" s="64">
        <f>E48-D48</f>
        <v>161</v>
      </c>
    </row>
    <row r="49" spans="1:10" ht="15">
      <c r="A49" s="101">
        <v>69</v>
      </c>
      <c r="B49" s="102" t="s">
        <v>161</v>
      </c>
      <c r="C49" s="64">
        <v>2145</v>
      </c>
      <c r="D49" s="64">
        <v>1879</v>
      </c>
      <c r="E49" s="106">
        <v>2021</v>
      </c>
      <c r="F49" s="79">
        <f>E49/864468</f>
        <v>0.002337854032769287</v>
      </c>
      <c r="G49" s="79">
        <f>(E49-C49)/C49</f>
        <v>-0.05780885780885781</v>
      </c>
      <c r="H49" s="43">
        <f>E49-C49</f>
        <v>-124</v>
      </c>
      <c r="I49" s="80">
        <f>H49/$H$83</f>
        <v>0.0028656606040997437</v>
      </c>
      <c r="J49" s="64">
        <f>E49-D49</f>
        <v>142</v>
      </c>
    </row>
    <row r="50" spans="1:10" ht="15">
      <c r="A50" s="101">
        <v>9</v>
      </c>
      <c r="B50" s="102" t="s">
        <v>101</v>
      </c>
      <c r="C50" s="64">
        <v>26283</v>
      </c>
      <c r="D50" s="64">
        <v>24036</v>
      </c>
      <c r="E50" s="106">
        <v>24742</v>
      </c>
      <c r="F50" s="79">
        <f>E50/864468</f>
        <v>0.02862107099395235</v>
      </c>
      <c r="G50" s="79">
        <f>(E50-C50)/C50</f>
        <v>-0.05863105429364989</v>
      </c>
      <c r="H50" s="43">
        <f>E50-C50</f>
        <v>-1541</v>
      </c>
      <c r="I50" s="80">
        <f>H50/$H$83</f>
        <v>0.03561276605578794</v>
      </c>
      <c r="J50" s="64">
        <f>E50-D50</f>
        <v>706</v>
      </c>
    </row>
    <row r="51" spans="1:10" ht="15">
      <c r="A51" s="101">
        <v>80</v>
      </c>
      <c r="B51" s="102" t="s">
        <v>172</v>
      </c>
      <c r="C51" s="64">
        <v>7049</v>
      </c>
      <c r="D51" s="64">
        <v>6330</v>
      </c>
      <c r="E51" s="106">
        <v>6630</v>
      </c>
      <c r="F51" s="79">
        <f>E51/864468</f>
        <v>0.007669456821999195</v>
      </c>
      <c r="G51" s="79">
        <f>(E51-C51)/C51</f>
        <v>-0.05944105546886083</v>
      </c>
      <c r="H51" s="43">
        <f>E51-C51</f>
        <v>-419</v>
      </c>
      <c r="I51" s="80">
        <f>H51/$H$83</f>
        <v>0.00968315962191768</v>
      </c>
      <c r="J51" s="64">
        <f>E51-D51</f>
        <v>300</v>
      </c>
    </row>
    <row r="52" spans="1:10" ht="15">
      <c r="A52" s="101">
        <v>45</v>
      </c>
      <c r="B52" s="102" t="s">
        <v>137</v>
      </c>
      <c r="C52" s="64">
        <v>42570</v>
      </c>
      <c r="D52" s="64">
        <v>38084</v>
      </c>
      <c r="E52" s="106">
        <v>40025</v>
      </c>
      <c r="F52" s="79">
        <f>E52/864468</f>
        <v>0.046300152232355625</v>
      </c>
      <c r="G52" s="79">
        <f>(E52-C52)/C52</f>
        <v>-0.05978388536528072</v>
      </c>
      <c r="H52" s="43">
        <f>E52-C52</f>
        <v>-2545</v>
      </c>
      <c r="I52" s="80">
        <f>H52/$H$83</f>
        <v>0.058815372882531025</v>
      </c>
      <c r="J52" s="64">
        <f>E52-D52</f>
        <v>1941</v>
      </c>
    </row>
    <row r="53" spans="1:10" ht="15">
      <c r="A53" s="101">
        <v>75</v>
      </c>
      <c r="B53" s="102" t="s">
        <v>167</v>
      </c>
      <c r="C53" s="64">
        <v>3860</v>
      </c>
      <c r="D53" s="64">
        <v>3519</v>
      </c>
      <c r="E53" s="106">
        <v>3628</v>
      </c>
      <c r="F53" s="79">
        <f>E53/864468</f>
        <v>0.004196800806970298</v>
      </c>
      <c r="G53" s="79">
        <f>(E53-C53)/C53</f>
        <v>-0.06010362694300518</v>
      </c>
      <c r="H53" s="43">
        <f>E53-C53</f>
        <v>-232</v>
      </c>
      <c r="I53" s="80">
        <f>H53/$H$83</f>
        <v>0.005361558549605972</v>
      </c>
      <c r="J53" s="64">
        <f>E53-D53</f>
        <v>109</v>
      </c>
    </row>
    <row r="54" spans="1:10" ht="15">
      <c r="A54" s="101">
        <v>32</v>
      </c>
      <c r="B54" s="102" t="s">
        <v>124</v>
      </c>
      <c r="C54" s="64">
        <v>7668</v>
      </c>
      <c r="D54" s="64">
        <v>6885</v>
      </c>
      <c r="E54" s="106">
        <v>7190</v>
      </c>
      <c r="F54" s="79">
        <f>E54/864468</f>
        <v>0.008317254079965945</v>
      </c>
      <c r="G54" s="79">
        <f>(E54-C54)/C54</f>
        <v>-0.06233698487219614</v>
      </c>
      <c r="H54" s="43">
        <f>E54-C54</f>
        <v>-478</v>
      </c>
      <c r="I54" s="80">
        <f>H54/$H$83</f>
        <v>0.011046659425481269</v>
      </c>
      <c r="J54" s="64">
        <f>E54-D54</f>
        <v>305</v>
      </c>
    </row>
    <row r="55" spans="1:10" ht="15">
      <c r="A55" s="101">
        <v>24</v>
      </c>
      <c r="B55" s="102" t="s">
        <v>116</v>
      </c>
      <c r="C55" s="64">
        <v>5462</v>
      </c>
      <c r="D55" s="64">
        <v>4908</v>
      </c>
      <c r="E55" s="106">
        <v>5116</v>
      </c>
      <c r="F55" s="79">
        <f>E55/864468</f>
        <v>0.005918090663853376</v>
      </c>
      <c r="G55" s="79">
        <f>(E55-C55)/C55</f>
        <v>-0.06334675942878067</v>
      </c>
      <c r="H55" s="43">
        <f>E55-C55</f>
        <v>-346</v>
      </c>
      <c r="I55" s="80">
        <f>H55/$H$83</f>
        <v>0.007996117492084768</v>
      </c>
      <c r="J55" s="64">
        <f>E55-D55</f>
        <v>208</v>
      </c>
    </row>
    <row r="56" spans="1:10" ht="15">
      <c r="A56" s="101">
        <v>57</v>
      </c>
      <c r="B56" s="102" t="s">
        <v>149</v>
      </c>
      <c r="C56" s="64">
        <v>4301</v>
      </c>
      <c r="D56" s="64">
        <v>3860</v>
      </c>
      <c r="E56" s="106">
        <v>4026</v>
      </c>
      <c r="F56" s="79">
        <f>E56/864468</f>
        <v>0.00465719957245381</v>
      </c>
      <c r="G56" s="79">
        <f>(E56-C56)/C56</f>
        <v>-0.0639386189258312</v>
      </c>
      <c r="H56" s="43">
        <f>E56-C56</f>
        <v>-275</v>
      </c>
      <c r="I56" s="80">
        <f>H56/$H$83</f>
        <v>0.006355295694576044</v>
      </c>
      <c r="J56" s="64">
        <f>E56-D56</f>
        <v>166</v>
      </c>
    </row>
    <row r="57" spans="1:10" ht="15">
      <c r="A57" s="101">
        <v>23</v>
      </c>
      <c r="B57" s="102" t="s">
        <v>115</v>
      </c>
      <c r="C57" s="64">
        <v>7419</v>
      </c>
      <c r="D57" s="64">
        <v>6634</v>
      </c>
      <c r="E57" s="106">
        <v>6937</v>
      </c>
      <c r="F57" s="79">
        <f>E57/864468</f>
        <v>0.00802458853306311</v>
      </c>
      <c r="G57" s="79">
        <f>(E57-C57)/C57</f>
        <v>-0.06496832457204475</v>
      </c>
      <c r="H57" s="43">
        <f>E57-C57</f>
        <v>-482</v>
      </c>
      <c r="I57" s="80">
        <f>H57/$H$83</f>
        <v>0.011139100090129648</v>
      </c>
      <c r="J57" s="64">
        <f>E57-D57</f>
        <v>303</v>
      </c>
    </row>
    <row r="58" spans="1:10" ht="15">
      <c r="A58" s="101">
        <v>20</v>
      </c>
      <c r="B58" s="102" t="s">
        <v>112</v>
      </c>
      <c r="C58" s="64">
        <v>20792</v>
      </c>
      <c r="D58" s="64">
        <v>18518</v>
      </c>
      <c r="E58" s="106">
        <v>19429</v>
      </c>
      <c r="F58" s="79">
        <f>E58/864468</f>
        <v>0.022475094508992814</v>
      </c>
      <c r="G58" s="79">
        <f>(E58-C58)/C58</f>
        <v>-0.06555405925355906</v>
      </c>
      <c r="H58" s="43">
        <f>E58-C58</f>
        <v>-1363</v>
      </c>
      <c r="I58" s="80">
        <f>H58/$H$83</f>
        <v>0.031499156478935086</v>
      </c>
      <c r="J58" s="64">
        <f>E58-D58</f>
        <v>911</v>
      </c>
    </row>
    <row r="59" spans="1:10" ht="15">
      <c r="A59" s="101">
        <v>22</v>
      </c>
      <c r="B59" s="102" t="s">
        <v>114</v>
      </c>
      <c r="C59" s="64">
        <v>11572</v>
      </c>
      <c r="D59" s="64">
        <v>10433</v>
      </c>
      <c r="E59" s="106">
        <v>10786</v>
      </c>
      <c r="F59" s="79">
        <f>E59/864468</f>
        <v>0.012477037900766715</v>
      </c>
      <c r="G59" s="79">
        <f>(E59-C59)/C59</f>
        <v>-0.0679225717248531</v>
      </c>
      <c r="H59" s="43">
        <f>E59-C59</f>
        <v>-786</v>
      </c>
      <c r="I59" s="80">
        <f>H59/$H$83</f>
        <v>0.018164590603406437</v>
      </c>
      <c r="J59" s="64">
        <f>E59-D59</f>
        <v>353</v>
      </c>
    </row>
    <row r="60" spans="1:10" ht="15">
      <c r="A60" s="101">
        <v>49</v>
      </c>
      <c r="B60" s="102" t="s">
        <v>141</v>
      </c>
      <c r="C60" s="64">
        <v>3185</v>
      </c>
      <c r="D60" s="64">
        <v>2783</v>
      </c>
      <c r="E60" s="106">
        <v>2961</v>
      </c>
      <c r="F60" s="79">
        <f>E60/864468</f>
        <v>0.003425228001499188</v>
      </c>
      <c r="G60" s="79">
        <f>(E60-C60)/C60</f>
        <v>-0.07032967032967033</v>
      </c>
      <c r="H60" s="43">
        <f>E60-C60</f>
        <v>-224</v>
      </c>
      <c r="I60" s="80">
        <f>H60/$H$83</f>
        <v>0.005176677220309214</v>
      </c>
      <c r="J60" s="64">
        <f>E60-D60</f>
        <v>178</v>
      </c>
    </row>
    <row r="61" spans="1:10" ht="15">
      <c r="A61" s="101">
        <v>71</v>
      </c>
      <c r="B61" s="102" t="s">
        <v>163</v>
      </c>
      <c r="C61" s="64">
        <v>4168</v>
      </c>
      <c r="D61" s="64">
        <v>3717</v>
      </c>
      <c r="E61" s="106">
        <v>3873</v>
      </c>
      <c r="F61" s="79">
        <f>E61/864468</f>
        <v>0.004480212107330751</v>
      </c>
      <c r="G61" s="79">
        <f>(E61-C61)/C61</f>
        <v>-0.07077735124760076</v>
      </c>
      <c r="H61" s="43">
        <f>E61-C61</f>
        <v>-295</v>
      </c>
      <c r="I61" s="80">
        <f>H61/$H$83</f>
        <v>0.006817499017817938</v>
      </c>
      <c r="J61" s="64">
        <f>E61-D61</f>
        <v>156</v>
      </c>
    </row>
    <row r="62" spans="1:10" ht="15">
      <c r="A62" s="101">
        <v>37</v>
      </c>
      <c r="B62" s="102" t="s">
        <v>129</v>
      </c>
      <c r="C62" s="64">
        <v>11525</v>
      </c>
      <c r="D62" s="64">
        <v>10384</v>
      </c>
      <c r="E62" s="106">
        <v>10704</v>
      </c>
      <c r="F62" s="79">
        <f>E62/864468</f>
        <v>0.012382181873707298</v>
      </c>
      <c r="G62" s="79">
        <f>(E62-C62)/C62</f>
        <v>-0.07123644251626898</v>
      </c>
      <c r="H62" s="43">
        <f>E62-C62</f>
        <v>-821</v>
      </c>
      <c r="I62" s="80">
        <f>H62/$H$83</f>
        <v>0.01897344641907975</v>
      </c>
      <c r="J62" s="64">
        <f>E62-D62</f>
        <v>320</v>
      </c>
    </row>
    <row r="63" spans="1:10" ht="15">
      <c r="A63" s="101">
        <v>74</v>
      </c>
      <c r="B63" s="102" t="s">
        <v>166</v>
      </c>
      <c r="C63" s="64">
        <v>865</v>
      </c>
      <c r="D63" s="64">
        <v>739</v>
      </c>
      <c r="E63" s="106">
        <v>802</v>
      </c>
      <c r="F63" s="79">
        <f>E63/864468</f>
        <v>0.0009277382158738091</v>
      </c>
      <c r="G63" s="79">
        <f>(E63-C63)/C63</f>
        <v>-0.07283236994219654</v>
      </c>
      <c r="H63" s="43">
        <f>E63-C63</f>
        <v>-63</v>
      </c>
      <c r="I63" s="80">
        <f>H63/$H$83</f>
        <v>0.0014559404682119663</v>
      </c>
      <c r="J63" s="64">
        <f>E63-D63</f>
        <v>63</v>
      </c>
    </row>
    <row r="64" spans="1:10" ht="15">
      <c r="A64" s="101">
        <v>8</v>
      </c>
      <c r="B64" s="102" t="s">
        <v>100</v>
      </c>
      <c r="C64" s="64">
        <v>1907</v>
      </c>
      <c r="D64" s="64">
        <v>1671</v>
      </c>
      <c r="E64" s="106">
        <v>1761</v>
      </c>
      <c r="F64" s="79">
        <f>E64/864468</f>
        <v>0.0020370910201418678</v>
      </c>
      <c r="G64" s="79">
        <f>(E64-C64)/C64</f>
        <v>-0.07656004195070792</v>
      </c>
      <c r="H64" s="43">
        <f>E64-C64</f>
        <v>-146</v>
      </c>
      <c r="I64" s="80">
        <f>H64/$H$83</f>
        <v>0.003374084259665827</v>
      </c>
      <c r="J64" s="64">
        <f>E64-D64</f>
        <v>90</v>
      </c>
    </row>
    <row r="65" spans="1:10" ht="15">
      <c r="A65" s="101">
        <v>31</v>
      </c>
      <c r="B65" s="102" t="s">
        <v>123</v>
      </c>
      <c r="C65" s="64">
        <v>28603</v>
      </c>
      <c r="D65" s="64">
        <v>25579</v>
      </c>
      <c r="E65" s="106">
        <v>26370</v>
      </c>
      <c r="F65" s="79">
        <f>E65/864468</f>
        <v>0.030504310165327113</v>
      </c>
      <c r="G65" s="79">
        <f>(E65-C65)/C65</f>
        <v>-0.07806873404887599</v>
      </c>
      <c r="H65" s="43">
        <f>E65-C65</f>
        <v>-2233</v>
      </c>
      <c r="I65" s="80">
        <f>H65/$H$83</f>
        <v>0.05160500103995748</v>
      </c>
      <c r="J65" s="64">
        <f>E65-D65</f>
        <v>791</v>
      </c>
    </row>
    <row r="66" spans="1:20" ht="15">
      <c r="A66" s="101">
        <v>16</v>
      </c>
      <c r="B66" s="102" t="s">
        <v>108</v>
      </c>
      <c r="C66" s="64">
        <v>24159</v>
      </c>
      <c r="D66" s="64">
        <v>21469</v>
      </c>
      <c r="E66" s="106">
        <v>22272</v>
      </c>
      <c r="F66" s="79">
        <f>E66/864468</f>
        <v>0.025763822373991864</v>
      </c>
      <c r="G66" s="79">
        <f>(E66-C66)/C66</f>
        <v>-0.07810753756364087</v>
      </c>
      <c r="H66" s="43">
        <f>E66-C66</f>
        <v>-1887</v>
      </c>
      <c r="I66" s="80">
        <f>H66/$H$83</f>
        <v>0.04360888354787271</v>
      </c>
      <c r="J66" s="64">
        <f>E66-D66</f>
        <v>803</v>
      </c>
      <c r="S66" s="8"/>
      <c r="T66" s="8"/>
    </row>
    <row r="67" spans="1:10" ht="15">
      <c r="A67" s="101">
        <v>56</v>
      </c>
      <c r="B67" s="102" t="s">
        <v>148</v>
      </c>
      <c r="C67" s="64">
        <v>2547</v>
      </c>
      <c r="D67" s="64">
        <v>2251</v>
      </c>
      <c r="E67" s="106">
        <v>2348</v>
      </c>
      <c r="F67" s="79">
        <f>E67/864468</f>
        <v>0.002716121360189157</v>
      </c>
      <c r="G67" s="79">
        <f>(E67-C67)/C67</f>
        <v>-0.07813113466823714</v>
      </c>
      <c r="H67" s="43">
        <f>E67-C67</f>
        <v>-199</v>
      </c>
      <c r="I67" s="80">
        <f>H67/$H$83</f>
        <v>0.004598923066256847</v>
      </c>
      <c r="J67" s="64">
        <f>E67-D67</f>
        <v>97</v>
      </c>
    </row>
    <row r="68" spans="1:10" ht="15">
      <c r="A68" s="101">
        <v>60</v>
      </c>
      <c r="B68" s="102" t="s">
        <v>152</v>
      </c>
      <c r="C68" s="64">
        <v>12921</v>
      </c>
      <c r="D68" s="64">
        <v>11113</v>
      </c>
      <c r="E68" s="106">
        <v>11910</v>
      </c>
      <c r="F68" s="79">
        <f>E68/864468</f>
        <v>0.013777259539971404</v>
      </c>
      <c r="G68" s="79">
        <f>(E68-C68)/C68</f>
        <v>-0.07824471790109125</v>
      </c>
      <c r="H68" s="43">
        <f>E68-C68</f>
        <v>-1011</v>
      </c>
      <c r="I68" s="80">
        <f>H68/$H$83</f>
        <v>0.023364377989877748</v>
      </c>
      <c r="J68" s="64">
        <f>E68-D68</f>
        <v>797</v>
      </c>
    </row>
    <row r="69" spans="1:10" ht="15">
      <c r="A69" s="101">
        <v>55</v>
      </c>
      <c r="B69" s="102" t="s">
        <v>147</v>
      </c>
      <c r="C69" s="64">
        <v>28997</v>
      </c>
      <c r="D69" s="64">
        <v>25328</v>
      </c>
      <c r="E69" s="106">
        <v>26639</v>
      </c>
      <c r="F69" s="79">
        <f>E69/864468</f>
        <v>0.030815484205314714</v>
      </c>
      <c r="G69" s="79">
        <f>(E69-C69)/C69</f>
        <v>-0.08131875711280477</v>
      </c>
      <c r="H69" s="43">
        <f>E69-C69</f>
        <v>-2358</v>
      </c>
      <c r="I69" s="80">
        <f>H69/$H$83</f>
        <v>0.05449377181021932</v>
      </c>
      <c r="J69" s="64">
        <f>E69-D69</f>
        <v>1311</v>
      </c>
    </row>
    <row r="70" spans="1:10" ht="15">
      <c r="A70" s="101">
        <v>43</v>
      </c>
      <c r="B70" s="102" t="s">
        <v>135</v>
      </c>
      <c r="C70" s="64">
        <v>9770</v>
      </c>
      <c r="D70" s="64">
        <v>8458</v>
      </c>
      <c r="E70" s="106">
        <v>8891</v>
      </c>
      <c r="F70" s="79">
        <f>E70/864468</f>
        <v>0.010284938251039946</v>
      </c>
      <c r="G70" s="79">
        <f>(E70-C70)/C70</f>
        <v>-0.08996929375639713</v>
      </c>
      <c r="H70" s="43">
        <f>E70-C70</f>
        <v>-879</v>
      </c>
      <c r="I70" s="80">
        <f>H70/$H$83</f>
        <v>0.020313836056481245</v>
      </c>
      <c r="J70" s="64">
        <f>E70-D70</f>
        <v>433</v>
      </c>
    </row>
    <row r="71" spans="1:10" ht="15">
      <c r="A71" s="101">
        <v>78</v>
      </c>
      <c r="B71" s="102" t="s">
        <v>170</v>
      </c>
      <c r="C71" s="64">
        <v>1504</v>
      </c>
      <c r="D71" s="64">
        <v>1328</v>
      </c>
      <c r="E71" s="106">
        <v>1368</v>
      </c>
      <c r="F71" s="79">
        <f>E71/864468</f>
        <v>0.0015824761587473451</v>
      </c>
      <c r="G71" s="79">
        <f>(E71-C71)/C71</f>
        <v>-0.09042553191489362</v>
      </c>
      <c r="H71" s="43">
        <f>E71-C71</f>
        <v>-136</v>
      </c>
      <c r="I71" s="80">
        <f>H71/$H$83</f>
        <v>0.00314298259804488</v>
      </c>
      <c r="J71" s="64">
        <f>E71-D71</f>
        <v>40</v>
      </c>
    </row>
    <row r="72" spans="1:10" ht="15">
      <c r="A72" s="101">
        <v>61</v>
      </c>
      <c r="B72" s="102" t="s">
        <v>153</v>
      </c>
      <c r="C72" s="64">
        <v>8195</v>
      </c>
      <c r="D72" s="64">
        <v>6939</v>
      </c>
      <c r="E72" s="106">
        <v>7446</v>
      </c>
      <c r="F72" s="79">
        <f>E72/864468</f>
        <v>0.008613389969322172</v>
      </c>
      <c r="G72" s="79">
        <f>(E72-C72)/C72</f>
        <v>-0.09139719341061622</v>
      </c>
      <c r="H72" s="43">
        <f>E72-C72</f>
        <v>-749</v>
      </c>
      <c r="I72" s="80">
        <f>H72/$H$83</f>
        <v>0.017309514455408934</v>
      </c>
      <c r="J72" s="64">
        <f>E72-D72</f>
        <v>507</v>
      </c>
    </row>
    <row r="73" spans="1:10" ht="15">
      <c r="A73" s="101">
        <v>14</v>
      </c>
      <c r="B73" s="102" t="s">
        <v>106</v>
      </c>
      <c r="C73" s="64">
        <v>4905</v>
      </c>
      <c r="D73" s="64">
        <v>4273</v>
      </c>
      <c r="E73" s="106">
        <v>4441</v>
      </c>
      <c r="F73" s="79">
        <f>E73/864468</f>
        <v>0.005137263611839883</v>
      </c>
      <c r="G73" s="79">
        <f>(E73-C73)/C73</f>
        <v>-0.09459734964322121</v>
      </c>
      <c r="H73" s="43">
        <f>E73-C73</f>
        <v>-464</v>
      </c>
      <c r="I73" s="80">
        <f>H73/$H$83</f>
        <v>0.010723117099211943</v>
      </c>
      <c r="J73" s="64">
        <f>E73-D73</f>
        <v>168</v>
      </c>
    </row>
    <row r="74" spans="1:10" ht="15">
      <c r="A74" s="101">
        <v>52</v>
      </c>
      <c r="B74" s="102" t="s">
        <v>144</v>
      </c>
      <c r="C74" s="64">
        <v>15732</v>
      </c>
      <c r="D74" s="64">
        <v>13434</v>
      </c>
      <c r="E74" s="106">
        <v>14109</v>
      </c>
      <c r="F74" s="79">
        <f>E74/864468</f>
        <v>0.016321020558308693</v>
      </c>
      <c r="G74" s="79">
        <f>(E74-C74)/C74</f>
        <v>-0.10316552250190694</v>
      </c>
      <c r="H74" s="43">
        <f>E74-C74</f>
        <v>-1623</v>
      </c>
      <c r="I74" s="80">
        <f>H74/$H$83</f>
        <v>0.03750779968107971</v>
      </c>
      <c r="J74" s="64">
        <f>E74-D74</f>
        <v>675</v>
      </c>
    </row>
    <row r="75" spans="1:10" ht="15">
      <c r="A75" s="101">
        <v>67</v>
      </c>
      <c r="B75" s="102" t="s">
        <v>159</v>
      </c>
      <c r="C75" s="64">
        <v>2194</v>
      </c>
      <c r="D75" s="64">
        <v>1864</v>
      </c>
      <c r="E75" s="106">
        <v>1966</v>
      </c>
      <c r="F75" s="79">
        <f>E75/864468</f>
        <v>0.0022742310877904097</v>
      </c>
      <c r="G75" s="79">
        <f>(E75-C75)/C75</f>
        <v>-0.10391978122151321</v>
      </c>
      <c r="H75" s="43">
        <f>E75-C75</f>
        <v>-228</v>
      </c>
      <c r="I75" s="80">
        <f>H75/$H$83</f>
        <v>0.005269117884957593</v>
      </c>
      <c r="J75" s="64">
        <f>E75-D75</f>
        <v>102</v>
      </c>
    </row>
    <row r="76" spans="1:10" ht="15">
      <c r="A76" s="101">
        <v>12</v>
      </c>
      <c r="B76" s="102" t="s">
        <v>104</v>
      </c>
      <c r="C76" s="64">
        <v>1241</v>
      </c>
      <c r="D76" s="64">
        <v>1055</v>
      </c>
      <c r="E76" s="106">
        <v>1111</v>
      </c>
      <c r="F76" s="79">
        <f>E76/864468</f>
        <v>0.001285183488573319</v>
      </c>
      <c r="G76" s="79">
        <f>(E76-C76)/C76</f>
        <v>-0.10475423045930701</v>
      </c>
      <c r="H76" s="43">
        <f>E76-C76</f>
        <v>-130</v>
      </c>
      <c r="I76" s="80">
        <f>H76/$H$83</f>
        <v>0.0030043216010723116</v>
      </c>
      <c r="J76" s="64">
        <f>E76-D76</f>
        <v>56</v>
      </c>
    </row>
    <row r="77" spans="1:10" ht="15">
      <c r="A77" s="101">
        <v>54</v>
      </c>
      <c r="B77" s="102" t="s">
        <v>146</v>
      </c>
      <c r="C77" s="64">
        <v>13522</v>
      </c>
      <c r="D77" s="64">
        <v>11598</v>
      </c>
      <c r="E77" s="106">
        <v>12054</v>
      </c>
      <c r="F77" s="79">
        <f>E77/864468</f>
        <v>0.013943835977734282</v>
      </c>
      <c r="G77" s="79">
        <f>(E77-C77)/C77</f>
        <v>-0.10856382191983434</v>
      </c>
      <c r="H77" s="43">
        <f>E77-C77</f>
        <v>-1468</v>
      </c>
      <c r="I77" s="80">
        <f>H77/$H$83</f>
        <v>0.033925723925955026</v>
      </c>
      <c r="J77" s="64">
        <f>E77-D77</f>
        <v>456</v>
      </c>
    </row>
    <row r="78" spans="1:10" ht="15">
      <c r="A78" s="101">
        <v>81</v>
      </c>
      <c r="B78" s="102" t="s">
        <v>173</v>
      </c>
      <c r="C78" s="64">
        <v>5794</v>
      </c>
      <c r="D78" s="64">
        <v>4880</v>
      </c>
      <c r="E78" s="106">
        <v>5126</v>
      </c>
      <c r="F78" s="79">
        <f>E78/864468</f>
        <v>0.005929658472031353</v>
      </c>
      <c r="G78" s="79">
        <f>(E78-C78)/C78</f>
        <v>-0.11529168104936141</v>
      </c>
      <c r="H78" s="43">
        <f>E78-C78</f>
        <v>-668</v>
      </c>
      <c r="I78" s="80">
        <f>H78/$H$83</f>
        <v>0.015437590996279263</v>
      </c>
      <c r="J78" s="64">
        <f>E78-D78</f>
        <v>246</v>
      </c>
    </row>
    <row r="79" spans="1:10" ht="15">
      <c r="A79" s="101">
        <v>17</v>
      </c>
      <c r="B79" s="102" t="s">
        <v>109</v>
      </c>
      <c r="C79" s="64">
        <v>14535</v>
      </c>
      <c r="D79" s="64">
        <v>12207</v>
      </c>
      <c r="E79" s="106">
        <v>12787</v>
      </c>
      <c r="F79" s="79">
        <f>E79/864468</f>
        <v>0.014791756317180046</v>
      </c>
      <c r="G79" s="79">
        <f>(E79-C79)/C79</f>
        <v>-0.12026143790849673</v>
      </c>
      <c r="H79" s="43">
        <f>E79-C79</f>
        <v>-1748</v>
      </c>
      <c r="I79" s="80">
        <f>H79/$H$83</f>
        <v>0.04039657045134155</v>
      </c>
      <c r="J79" s="64">
        <f>E79-D79</f>
        <v>580</v>
      </c>
    </row>
    <row r="80" spans="1:10" ht="15">
      <c r="A80" s="101">
        <v>28</v>
      </c>
      <c r="B80" s="102" t="s">
        <v>120</v>
      </c>
      <c r="C80" s="64">
        <v>10965</v>
      </c>
      <c r="D80" s="64">
        <v>9216</v>
      </c>
      <c r="E80" s="106">
        <v>9637</v>
      </c>
      <c r="F80" s="79">
        <f>E80/864468</f>
        <v>0.01114789674111708</v>
      </c>
      <c r="G80" s="79">
        <f>(E80-C80)/C80</f>
        <v>-0.1211126310989512</v>
      </c>
      <c r="H80" s="43">
        <f>E80-C80</f>
        <v>-1328</v>
      </c>
      <c r="I80" s="80">
        <f>H80/$H$83</f>
        <v>0.03069030066326177</v>
      </c>
      <c r="J80" s="64">
        <f>E80-D80</f>
        <v>421</v>
      </c>
    </row>
    <row r="81" spans="1:10" ht="15">
      <c r="A81" s="101">
        <v>19</v>
      </c>
      <c r="B81" s="102" t="s">
        <v>111</v>
      </c>
      <c r="C81" s="64">
        <v>11178</v>
      </c>
      <c r="D81" s="64">
        <v>9122</v>
      </c>
      <c r="E81" s="106">
        <v>9684</v>
      </c>
      <c r="F81" s="79">
        <f>E81/864468</f>
        <v>0.011202265439553575</v>
      </c>
      <c r="G81" s="79">
        <f>(E81-C81)/C81</f>
        <v>-0.13365539452495975</v>
      </c>
      <c r="H81" s="43">
        <f>E81-C81</f>
        <v>-1494</v>
      </c>
      <c r="I81" s="80">
        <f>H81/$H$83</f>
        <v>0.03452658824616949</v>
      </c>
      <c r="J81" s="64">
        <f>E81-D81</f>
        <v>562</v>
      </c>
    </row>
    <row r="82" spans="1:10" ht="15.75" thickBot="1">
      <c r="A82" s="101">
        <v>53</v>
      </c>
      <c r="B82" s="102" t="s">
        <v>145</v>
      </c>
      <c r="C82" s="64">
        <v>11812</v>
      </c>
      <c r="D82" s="64">
        <v>9735</v>
      </c>
      <c r="E82" s="106">
        <v>10196</v>
      </c>
      <c r="F82" s="79">
        <f>E82/864468</f>
        <v>0.011794537218266031</v>
      </c>
      <c r="G82" s="79">
        <f>(E82-C82)/C82</f>
        <v>-0.13681002370470707</v>
      </c>
      <c r="H82" s="43">
        <f>E82-C82</f>
        <v>-1616</v>
      </c>
      <c r="I82" s="80">
        <f>H82/$H$83</f>
        <v>0.037346028517945044</v>
      </c>
      <c r="J82" s="64">
        <f>E82-D82</f>
        <v>461</v>
      </c>
    </row>
    <row r="83" spans="1:20" s="8" customFormat="1" ht="15.75" thickBot="1">
      <c r="A83" s="131" t="s">
        <v>174</v>
      </c>
      <c r="B83" s="132"/>
      <c r="C83" s="88">
        <v>929946</v>
      </c>
      <c r="D83" s="88">
        <v>850325</v>
      </c>
      <c r="E83" s="107">
        <v>886675</v>
      </c>
      <c r="F83" s="90">
        <f>SUM(F2:F82)</f>
        <v>1.0256886316208347</v>
      </c>
      <c r="G83" s="90">
        <f aca="true" t="shared" si="0" ref="G66:G83">(E83-C83)/C83</f>
        <v>-0.04653065876943392</v>
      </c>
      <c r="H83" s="89">
        <f>SUM(H2:H82)</f>
        <v>-43271</v>
      </c>
      <c r="I83" s="91">
        <f aca="true" t="shared" si="1" ref="I67:I83">H83/$H$83</f>
        <v>1</v>
      </c>
      <c r="J83" s="88">
        <f>SUM(J2:J82)</f>
        <v>36350</v>
      </c>
      <c r="L83" s="26"/>
      <c r="M83" s="26"/>
      <c r="N83" s="26"/>
      <c r="S83" s="4"/>
      <c r="T83" s="4"/>
    </row>
    <row r="84" spans="3:9" ht="15">
      <c r="C84" s="5"/>
      <c r="D84" s="5"/>
      <c r="E84" s="5"/>
      <c r="I84" s="12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U84"/>
  <sheetViews>
    <sheetView workbookViewId="0" topLeftCell="A1">
      <pane ySplit="1" topLeftCell="A2" activePane="bottomLeft" state="frozen"/>
      <selection pane="topLeft" activeCell="W1" sqref="W1"/>
      <selection pane="bottomLeft" activeCell="B2" sqref="B2:B16"/>
    </sheetView>
  </sheetViews>
  <sheetFormatPr defaultColWidth="9.140625" defaultRowHeight="15"/>
  <cols>
    <col min="1" max="1" width="11.8515625" style="4" customWidth="1"/>
    <col min="2" max="2" width="16.421875" style="4" bestFit="1" customWidth="1"/>
    <col min="3" max="3" width="12.00390625" style="4" customWidth="1"/>
    <col min="4" max="4" width="12.00390625" style="4" bestFit="1" customWidth="1"/>
    <col min="5" max="5" width="12.00390625" style="4" customWidth="1"/>
    <col min="6" max="6" width="18.140625" style="4" customWidth="1"/>
    <col min="7" max="7" width="30.421875" style="4" customWidth="1"/>
    <col min="8" max="8" width="27.421875" style="4" customWidth="1"/>
    <col min="9" max="9" width="22.28125" style="4" customWidth="1"/>
    <col min="10" max="10" width="27.57421875" style="4" customWidth="1"/>
    <col min="11" max="11" width="9.140625" style="4" customWidth="1"/>
    <col min="12" max="13" width="9.140625" style="6" customWidth="1"/>
    <col min="14" max="18" width="9.140625" style="4" customWidth="1"/>
    <col min="19" max="19" width="10.28125" style="4" bestFit="1" customWidth="1"/>
    <col min="20" max="16384" width="9.140625" style="4" customWidth="1"/>
  </cols>
  <sheetData>
    <row r="1" spans="1:10" ht="30.75" thickBot="1">
      <c r="A1" s="83" t="s">
        <v>92</v>
      </c>
      <c r="B1" s="100" t="s">
        <v>175</v>
      </c>
      <c r="C1" s="83">
        <v>41671</v>
      </c>
      <c r="D1" s="83">
        <v>42005</v>
      </c>
      <c r="E1" s="83">
        <v>42036</v>
      </c>
      <c r="F1" s="84" t="s">
        <v>286</v>
      </c>
      <c r="G1" s="84" t="s">
        <v>279</v>
      </c>
      <c r="H1" s="84" t="s">
        <v>282</v>
      </c>
      <c r="I1" s="84" t="s">
        <v>288</v>
      </c>
      <c r="J1" s="84" t="s">
        <v>281</v>
      </c>
    </row>
    <row r="2" spans="1:21" ht="15">
      <c r="A2" s="101">
        <v>30</v>
      </c>
      <c r="B2" s="102" t="s">
        <v>122</v>
      </c>
      <c r="C2" s="108">
        <v>17985</v>
      </c>
      <c r="D2" s="108">
        <v>20886</v>
      </c>
      <c r="E2" s="108">
        <v>20852</v>
      </c>
      <c r="F2" s="79">
        <f>E2/$E$83</f>
        <v>0.007118217646366046</v>
      </c>
      <c r="G2" s="79">
        <f>(E2-C2)/C2</f>
        <v>0.15941061996107866</v>
      </c>
      <c r="H2" s="43">
        <f>E2-C2</f>
        <v>2867</v>
      </c>
      <c r="I2" s="80">
        <f>H2/$H$83</f>
        <v>0.030932395399520963</v>
      </c>
      <c r="J2" s="109">
        <f>E2-D2</f>
        <v>-34</v>
      </c>
      <c r="L2" s="40"/>
      <c r="M2" s="37"/>
      <c r="N2" s="6"/>
      <c r="O2" s="2"/>
      <c r="P2" s="7"/>
      <c r="S2" s="2"/>
      <c r="T2" s="6"/>
      <c r="U2" s="7"/>
    </row>
    <row r="3" spans="1:21" ht="15">
      <c r="A3" s="101">
        <v>47</v>
      </c>
      <c r="B3" s="102" t="s">
        <v>139</v>
      </c>
      <c r="C3" s="108">
        <v>23846</v>
      </c>
      <c r="D3" s="108">
        <v>25978</v>
      </c>
      <c r="E3" s="108">
        <v>26756</v>
      </c>
      <c r="F3" s="79">
        <f>E3/$E$83</f>
        <v>0.009133657747274598</v>
      </c>
      <c r="G3" s="79">
        <f>(E3-C3)/C3</f>
        <v>0.12203304537448628</v>
      </c>
      <c r="H3" s="43">
        <f>E3-C3</f>
        <v>2910</v>
      </c>
      <c r="I3" s="80">
        <f>H3/$H$83</f>
        <v>0.03139632738493408</v>
      </c>
      <c r="J3" s="109">
        <f>E3-D3</f>
        <v>778</v>
      </c>
      <c r="L3" s="40"/>
      <c r="M3" s="37"/>
      <c r="N3" s="6"/>
      <c r="O3" s="2"/>
      <c r="P3" s="7"/>
      <c r="S3" s="2"/>
      <c r="T3" s="6"/>
      <c r="U3" s="7"/>
    </row>
    <row r="4" spans="1:21" ht="15">
      <c r="A4" s="101">
        <v>4</v>
      </c>
      <c r="B4" s="102" t="s">
        <v>96</v>
      </c>
      <c r="C4" s="108">
        <v>16838</v>
      </c>
      <c r="D4" s="108">
        <v>18676</v>
      </c>
      <c r="E4" s="108">
        <v>18805</v>
      </c>
      <c r="F4" s="79">
        <f>E4/$E$83</f>
        <v>0.00641943616151513</v>
      </c>
      <c r="G4" s="79">
        <f>(E4-C4)/C4</f>
        <v>0.11681909965554103</v>
      </c>
      <c r="H4" s="43">
        <f>E4-C4</f>
        <v>1967</v>
      </c>
      <c r="I4" s="80">
        <f>H4/$H$83</f>
        <v>0.021222191053665063</v>
      </c>
      <c r="J4" s="109">
        <f>E4-D4</f>
        <v>129</v>
      </c>
      <c r="L4" s="40"/>
      <c r="M4" s="37"/>
      <c r="N4" s="6"/>
      <c r="O4" s="2"/>
      <c r="P4" s="7"/>
      <c r="S4" s="2"/>
      <c r="T4" s="2"/>
      <c r="U4" s="7"/>
    </row>
    <row r="5" spans="1:21" ht="14.25" customHeight="1">
      <c r="A5" s="101">
        <v>63</v>
      </c>
      <c r="B5" s="102" t="s">
        <v>155</v>
      </c>
      <c r="C5" s="108">
        <v>41946</v>
      </c>
      <c r="D5" s="108">
        <v>45845</v>
      </c>
      <c r="E5" s="108">
        <v>46655</v>
      </c>
      <c r="F5" s="79">
        <f>E5/$E$83</f>
        <v>0.01592655113615998</v>
      </c>
      <c r="G5" s="79">
        <f>(E5-C5)/C5</f>
        <v>0.11226338625852286</v>
      </c>
      <c r="H5" s="43">
        <f>E5-C5</f>
        <v>4709</v>
      </c>
      <c r="I5" s="80">
        <f>H5/$H$83</f>
        <v>0.05080594696070604</v>
      </c>
      <c r="J5" s="109">
        <f>E5-D5</f>
        <v>810</v>
      </c>
      <c r="L5" s="40"/>
      <c r="M5" s="37"/>
      <c r="N5" s="6"/>
      <c r="O5" s="2"/>
      <c r="P5" s="7"/>
      <c r="S5" s="2"/>
      <c r="T5" s="2"/>
      <c r="U5" s="7"/>
    </row>
    <row r="6" spans="1:21" ht="15">
      <c r="A6" s="101">
        <v>73</v>
      </c>
      <c r="B6" s="102" t="s">
        <v>165</v>
      </c>
      <c r="C6" s="108">
        <v>21161</v>
      </c>
      <c r="D6" s="108">
        <v>22409</v>
      </c>
      <c r="E6" s="108">
        <v>23022</v>
      </c>
      <c r="F6" s="79">
        <f>E6/$E$83</f>
        <v>0.007858987466652556</v>
      </c>
      <c r="G6" s="79">
        <f>(E6-C6)/C6</f>
        <v>0.08794480412078824</v>
      </c>
      <c r="H6" s="43">
        <f>E6-C6</f>
        <v>1861</v>
      </c>
      <c r="I6" s="80">
        <f>H6/$H$83</f>
        <v>0.020078544764042035</v>
      </c>
      <c r="J6" s="109">
        <f>E6-D6</f>
        <v>613</v>
      </c>
      <c r="L6" s="40"/>
      <c r="M6" s="37"/>
      <c r="N6" s="6"/>
      <c r="O6" s="2"/>
      <c r="P6" s="7"/>
      <c r="S6" s="2"/>
      <c r="T6" s="6"/>
      <c r="U6" s="7"/>
    </row>
    <row r="7" spans="1:21" ht="15">
      <c r="A7" s="101">
        <v>12</v>
      </c>
      <c r="B7" s="102" t="s">
        <v>104</v>
      </c>
      <c r="C7" s="108">
        <v>13069</v>
      </c>
      <c r="D7" s="108">
        <v>14218</v>
      </c>
      <c r="E7" s="108">
        <v>14170</v>
      </c>
      <c r="F7" s="79">
        <f>E7/$E$83</f>
        <v>0.004837192789612837</v>
      </c>
      <c r="G7" s="79">
        <f>(E7-C7)/C7</f>
        <v>0.08424516030300712</v>
      </c>
      <c r="H7" s="43">
        <f>E7-C7</f>
        <v>1101</v>
      </c>
      <c r="I7" s="80">
        <f>H7/$H$83</f>
        <v>0.011878816649763719</v>
      </c>
      <c r="J7" s="109">
        <f>E7-D7</f>
        <v>-48</v>
      </c>
      <c r="L7" s="40"/>
      <c r="M7" s="37"/>
      <c r="N7" s="6"/>
      <c r="O7" s="2"/>
      <c r="P7" s="7"/>
      <c r="S7" s="2"/>
      <c r="T7" s="2"/>
      <c r="U7" s="7"/>
    </row>
    <row r="8" spans="1:21" ht="15">
      <c r="A8" s="101">
        <v>72</v>
      </c>
      <c r="B8" s="102" t="s">
        <v>164</v>
      </c>
      <c r="C8" s="108">
        <v>18141</v>
      </c>
      <c r="D8" s="108">
        <v>19187</v>
      </c>
      <c r="E8" s="108">
        <v>19564</v>
      </c>
      <c r="F8" s="79">
        <f>E8/$E$83</f>
        <v>0.00667853491432502</v>
      </c>
      <c r="G8" s="79">
        <f>(E8-C8)/C8</f>
        <v>0.0784411002701064</v>
      </c>
      <c r="H8" s="43">
        <f>E8-C8</f>
        <v>1423</v>
      </c>
      <c r="I8" s="80">
        <f>H8/$H$83</f>
        <v>0.015352911982392163</v>
      </c>
      <c r="J8" s="109">
        <f>E8-D8</f>
        <v>377</v>
      </c>
      <c r="L8" s="40"/>
      <c r="M8" s="37"/>
      <c r="N8" s="6"/>
      <c r="O8" s="2"/>
      <c r="P8" s="7"/>
      <c r="S8" s="2"/>
      <c r="T8" s="6"/>
      <c r="U8" s="7"/>
    </row>
    <row r="9" spans="1:21" ht="15">
      <c r="A9" s="101">
        <v>65</v>
      </c>
      <c r="B9" s="102" t="s">
        <v>157</v>
      </c>
      <c r="C9" s="108">
        <v>35537</v>
      </c>
      <c r="D9" s="108">
        <v>37857</v>
      </c>
      <c r="E9" s="108">
        <v>38215</v>
      </c>
      <c r="F9" s="79">
        <f>E9/$E$83</f>
        <v>0.013045400314400463</v>
      </c>
      <c r="G9" s="79">
        <f>(E9-C9)/C9</f>
        <v>0.07535807749669358</v>
      </c>
      <c r="H9" s="43">
        <f>E9-C9</f>
        <v>2678</v>
      </c>
      <c r="I9" s="80">
        <f>H9/$H$83</f>
        <v>0.028893252486891223</v>
      </c>
      <c r="J9" s="109">
        <f>E9-D9</f>
        <v>358</v>
      </c>
      <c r="L9" s="40"/>
      <c r="M9" s="37"/>
      <c r="N9" s="6"/>
      <c r="O9" s="2"/>
      <c r="P9" s="7"/>
      <c r="S9" s="2"/>
      <c r="T9" s="2"/>
      <c r="U9" s="7"/>
    </row>
    <row r="10" spans="1:21" ht="15">
      <c r="A10" s="101">
        <v>62</v>
      </c>
      <c r="B10" s="102" t="s">
        <v>154</v>
      </c>
      <c r="C10" s="108">
        <v>9511</v>
      </c>
      <c r="D10" s="108">
        <v>10173</v>
      </c>
      <c r="E10" s="108">
        <v>10125</v>
      </c>
      <c r="F10" s="79">
        <f>E10/$E$83</f>
        <v>0.003456356880369088</v>
      </c>
      <c r="G10" s="79">
        <f>(E10-C10)/C10</f>
        <v>0.06455682893491746</v>
      </c>
      <c r="H10" s="43">
        <f>E10-C10</f>
        <v>614</v>
      </c>
      <c r="I10" s="80">
        <f>H10/$H$83</f>
        <v>0.006624517187061692</v>
      </c>
      <c r="J10" s="109">
        <f>E10-D10</f>
        <v>-48</v>
      </c>
      <c r="L10" s="40"/>
      <c r="M10" s="37"/>
      <c r="N10" s="6"/>
      <c r="O10" s="2"/>
      <c r="P10" s="7"/>
      <c r="S10" s="2"/>
      <c r="T10" s="2"/>
      <c r="U10" s="7"/>
    </row>
    <row r="11" spans="1:21" ht="15">
      <c r="A11" s="101">
        <v>24</v>
      </c>
      <c r="B11" s="102" t="s">
        <v>116</v>
      </c>
      <c r="C11" s="108">
        <v>13380</v>
      </c>
      <c r="D11" s="108">
        <v>14404</v>
      </c>
      <c r="E11" s="108">
        <v>14232</v>
      </c>
      <c r="F11" s="79">
        <f>E11/$E$83</f>
        <v>0.004858357641621023</v>
      </c>
      <c r="G11" s="79">
        <f>(E11-C11)/C11</f>
        <v>0.06367713004484304</v>
      </c>
      <c r="H11" s="43">
        <f>E11-C11</f>
        <v>852</v>
      </c>
      <c r="I11" s="80">
        <f>H11/$H$83</f>
        <v>0.009192326780743585</v>
      </c>
      <c r="J11" s="109">
        <f>E11-D11</f>
        <v>-172</v>
      </c>
      <c r="L11" s="40"/>
      <c r="M11" s="37"/>
      <c r="N11" s="6"/>
      <c r="O11" s="2"/>
      <c r="P11" s="7"/>
      <c r="S11" s="2"/>
      <c r="T11" s="2"/>
      <c r="U11" s="7"/>
    </row>
    <row r="12" spans="1:21" ht="15.75" customHeight="1">
      <c r="A12" s="101">
        <v>49</v>
      </c>
      <c r="B12" s="102" t="s">
        <v>141</v>
      </c>
      <c r="C12" s="108">
        <v>14013</v>
      </c>
      <c r="D12" s="108">
        <v>14730</v>
      </c>
      <c r="E12" s="108">
        <v>14841</v>
      </c>
      <c r="F12" s="79">
        <f>E12/$E$83</f>
        <v>0.0050662511073143335</v>
      </c>
      <c r="G12" s="79">
        <f>(E12-C12)/C12</f>
        <v>0.05908798972382787</v>
      </c>
      <c r="H12" s="43">
        <f>E12-C12</f>
        <v>828</v>
      </c>
      <c r="I12" s="80">
        <f>H12/$H$83</f>
        <v>0.008933387998187428</v>
      </c>
      <c r="J12" s="109">
        <f>E12-D12</f>
        <v>111</v>
      </c>
      <c r="L12" s="40"/>
      <c r="M12" s="37"/>
      <c r="N12" s="6"/>
      <c r="O12" s="2"/>
      <c r="P12" s="7"/>
      <c r="S12" s="2"/>
      <c r="T12" s="6"/>
      <c r="U12" s="7"/>
    </row>
    <row r="13" spans="1:21" ht="15">
      <c r="A13" s="101">
        <v>21</v>
      </c>
      <c r="B13" s="102" t="s">
        <v>113</v>
      </c>
      <c r="C13" s="108">
        <v>58135</v>
      </c>
      <c r="D13" s="108">
        <v>61608</v>
      </c>
      <c r="E13" s="108">
        <v>61554</v>
      </c>
      <c r="F13" s="79">
        <f>E13/$E$83</f>
        <v>0.02101260162115939</v>
      </c>
      <c r="G13" s="79">
        <f>(E13-C13)/C13</f>
        <v>0.05881138728820848</v>
      </c>
      <c r="H13" s="43">
        <f>E13-C13</f>
        <v>3419</v>
      </c>
      <c r="I13" s="80">
        <f>H13/$H$83</f>
        <v>0.03688798739831258</v>
      </c>
      <c r="J13" s="109">
        <f>E13-D13</f>
        <v>-54</v>
      </c>
      <c r="L13" s="40"/>
      <c r="M13" s="37"/>
      <c r="N13" s="6"/>
      <c r="O13" s="2"/>
      <c r="P13" s="7"/>
      <c r="S13" s="2"/>
      <c r="T13" s="2"/>
      <c r="U13" s="7"/>
    </row>
    <row r="14" spans="1:21" ht="15">
      <c r="A14" s="101">
        <v>77</v>
      </c>
      <c r="B14" s="102" t="s">
        <v>169</v>
      </c>
      <c r="C14" s="108">
        <v>9853</v>
      </c>
      <c r="D14" s="108">
        <v>10404</v>
      </c>
      <c r="E14" s="108">
        <v>10418</v>
      </c>
      <c r="F14" s="79">
        <f>E14/$E$83</f>
        <v>0.0035563778745368057</v>
      </c>
      <c r="G14" s="79">
        <f>(E14-C14)/C14</f>
        <v>0.05734294123617172</v>
      </c>
      <c r="H14" s="43">
        <f>E14-C14</f>
        <v>565</v>
      </c>
      <c r="I14" s="80">
        <f>H14/$H$83</f>
        <v>0.006095850506009538</v>
      </c>
      <c r="J14" s="109">
        <f>E14-D14</f>
        <v>14</v>
      </c>
      <c r="L14" s="40"/>
      <c r="M14" s="37"/>
      <c r="N14" s="6"/>
      <c r="O14" s="2"/>
      <c r="P14" s="7"/>
      <c r="S14" s="2"/>
      <c r="T14" s="2"/>
      <c r="U14" s="7"/>
    </row>
    <row r="15" spans="1:21" ht="15">
      <c r="A15" s="101">
        <v>56</v>
      </c>
      <c r="B15" s="102" t="s">
        <v>148</v>
      </c>
      <c r="C15" s="108">
        <v>14737</v>
      </c>
      <c r="D15" s="108">
        <v>15399</v>
      </c>
      <c r="E15" s="108">
        <v>15538</v>
      </c>
      <c r="F15" s="79">
        <f>E15/$E$83</f>
        <v>0.005304185008116038</v>
      </c>
      <c r="G15" s="79">
        <f>(E15-C15)/C15</f>
        <v>0.05435298907511705</v>
      </c>
      <c r="H15" s="43">
        <f>E15-C15</f>
        <v>801</v>
      </c>
      <c r="I15" s="80">
        <f>H15/$H$83</f>
        <v>0.00864208186781175</v>
      </c>
      <c r="J15" s="109">
        <f>E15-D15</f>
        <v>139</v>
      </c>
      <c r="L15" s="40"/>
      <c r="M15" s="37"/>
      <c r="N15" s="6"/>
      <c r="O15" s="2"/>
      <c r="P15" s="7"/>
      <c r="S15" s="2"/>
      <c r="T15" s="6"/>
      <c r="U15" s="7"/>
    </row>
    <row r="16" spans="1:21" ht="15">
      <c r="A16" s="101">
        <v>31</v>
      </c>
      <c r="B16" s="102" t="s">
        <v>123</v>
      </c>
      <c r="C16" s="108">
        <v>44510</v>
      </c>
      <c r="D16" s="108">
        <v>46675</v>
      </c>
      <c r="E16" s="108">
        <v>46909</v>
      </c>
      <c r="F16" s="79">
        <f>E16/$E$83</f>
        <v>0.016013258755677388</v>
      </c>
      <c r="G16" s="79">
        <f>(E16-C16)/C16</f>
        <v>0.05389800044933723</v>
      </c>
      <c r="H16" s="43">
        <f>E16-C16</f>
        <v>2399</v>
      </c>
      <c r="I16" s="80">
        <f>H16/$H$83</f>
        <v>0.025883089139675894</v>
      </c>
      <c r="J16" s="109">
        <f>E16-D16</f>
        <v>234</v>
      </c>
      <c r="L16" s="40"/>
      <c r="M16" s="37"/>
      <c r="N16" s="6"/>
      <c r="O16" s="2"/>
      <c r="P16" s="7"/>
      <c r="S16" s="2"/>
      <c r="T16" s="2"/>
      <c r="U16" s="7"/>
    </row>
    <row r="17" spans="1:10" ht="15">
      <c r="A17" s="101">
        <v>42</v>
      </c>
      <c r="B17" s="102" t="s">
        <v>134</v>
      </c>
      <c r="C17" s="108">
        <v>71471</v>
      </c>
      <c r="D17" s="108">
        <v>75078</v>
      </c>
      <c r="E17" s="108">
        <v>74975</v>
      </c>
      <c r="F17" s="79">
        <f>E17/$E$83</f>
        <v>0.02559410934377011</v>
      </c>
      <c r="G17" s="79">
        <f>(E17-C17)/C17</f>
        <v>0.04902687803444754</v>
      </c>
      <c r="H17" s="43">
        <f>E17-C17</f>
        <v>3504</v>
      </c>
      <c r="I17" s="80">
        <f>H17/$H$83</f>
        <v>0.037805062253198976</v>
      </c>
      <c r="J17" s="109">
        <f>E17-D17</f>
        <v>-103</v>
      </c>
    </row>
    <row r="18" spans="1:12" ht="15">
      <c r="A18" s="101">
        <v>80</v>
      </c>
      <c r="B18" s="102" t="s">
        <v>172</v>
      </c>
      <c r="C18" s="108">
        <v>17063</v>
      </c>
      <c r="D18" s="108">
        <v>17872</v>
      </c>
      <c r="E18" s="108">
        <v>17891</v>
      </c>
      <c r="F18" s="79">
        <f>E18/$E$83</f>
        <v>0.0061074252786847754</v>
      </c>
      <c r="G18" s="79">
        <f>(E18-C18)/C18</f>
        <v>0.04852605051866612</v>
      </c>
      <c r="H18" s="43">
        <f>E18-C18</f>
        <v>828</v>
      </c>
      <c r="I18" s="80">
        <f>H18/$H$83</f>
        <v>0.008933387998187428</v>
      </c>
      <c r="J18" s="109">
        <f>E18-D18</f>
        <v>19</v>
      </c>
      <c r="L18" s="2"/>
    </row>
    <row r="19" spans="1:12" ht="15">
      <c r="A19" s="101">
        <v>46</v>
      </c>
      <c r="B19" s="102" t="s">
        <v>138</v>
      </c>
      <c r="C19" s="108">
        <v>34090</v>
      </c>
      <c r="D19" s="108">
        <v>35643</v>
      </c>
      <c r="E19" s="108">
        <v>35684</v>
      </c>
      <c r="F19" s="79">
        <f>E19/$E$83</f>
        <v>0.012181396436453384</v>
      </c>
      <c r="G19" s="79">
        <f>(E19-C19)/C19</f>
        <v>0.0467585802288061</v>
      </c>
      <c r="H19" s="43">
        <f>E19-C19</f>
        <v>1594</v>
      </c>
      <c r="I19" s="80">
        <f>H19/$H$83</f>
        <v>0.017197850808104785</v>
      </c>
      <c r="J19" s="109">
        <f>E19-D19</f>
        <v>41</v>
      </c>
      <c r="K19" s="2"/>
      <c r="L19" s="2"/>
    </row>
    <row r="20" spans="1:12" ht="15">
      <c r="A20" s="101">
        <v>7</v>
      </c>
      <c r="B20" s="102" t="s">
        <v>99</v>
      </c>
      <c r="C20" s="108">
        <v>64857</v>
      </c>
      <c r="D20" s="108">
        <v>67540</v>
      </c>
      <c r="E20" s="108">
        <v>67806</v>
      </c>
      <c r="F20" s="79">
        <f>E20/$E$83</f>
        <v>0.023146837988178407</v>
      </c>
      <c r="G20" s="79">
        <f>(E20-C20)/C20</f>
        <v>0.04546926314815671</v>
      </c>
      <c r="H20" s="43">
        <f>E20-C20</f>
        <v>2949</v>
      </c>
      <c r="I20" s="80">
        <f>H20/$H$83</f>
        <v>0.03181710290658783</v>
      </c>
      <c r="J20" s="109">
        <f>E20-D20</f>
        <v>266</v>
      </c>
      <c r="K20" s="2"/>
      <c r="L20" s="2"/>
    </row>
    <row r="21" spans="1:12" ht="15">
      <c r="A21" s="101">
        <v>2</v>
      </c>
      <c r="B21" s="102" t="s">
        <v>94</v>
      </c>
      <c r="C21" s="108">
        <v>20684</v>
      </c>
      <c r="D21" s="108">
        <v>21563</v>
      </c>
      <c r="E21" s="108">
        <v>21618</v>
      </c>
      <c r="F21" s="79">
        <f>E21/$E$83</f>
        <v>0.007379705979241377</v>
      </c>
      <c r="G21" s="79">
        <f>(E21-C21)/C21</f>
        <v>0.04515567588474183</v>
      </c>
      <c r="H21" s="43">
        <f>E21-C21</f>
        <v>934</v>
      </c>
      <c r="I21" s="80">
        <f>H21/$H$83</f>
        <v>0.010077034287810456</v>
      </c>
      <c r="J21" s="109">
        <f>E21-D21</f>
        <v>55</v>
      </c>
      <c r="K21" s="2"/>
      <c r="L21" s="2"/>
    </row>
    <row r="22" spans="1:12" ht="15">
      <c r="A22" s="101">
        <v>9</v>
      </c>
      <c r="B22" s="102" t="s">
        <v>101</v>
      </c>
      <c r="C22" s="108">
        <v>35698</v>
      </c>
      <c r="D22" s="108">
        <v>37109</v>
      </c>
      <c r="E22" s="108">
        <v>37206</v>
      </c>
      <c r="F22" s="79">
        <f>E22/$E$83</f>
        <v>0.012700959416396275</v>
      </c>
      <c r="G22" s="79">
        <f>(E22-C22)/C22</f>
        <v>0.04224326292789512</v>
      </c>
      <c r="H22" s="43">
        <f>E22-C22</f>
        <v>1508</v>
      </c>
      <c r="I22" s="80">
        <f>H22/$H$83</f>
        <v>0.016269986837278552</v>
      </c>
      <c r="J22" s="109">
        <f>E22-D22</f>
        <v>97</v>
      </c>
      <c r="K22" s="2"/>
      <c r="L22" s="2"/>
    </row>
    <row r="23" spans="1:12" ht="15">
      <c r="A23" s="101">
        <v>27</v>
      </c>
      <c r="B23" s="102" t="s">
        <v>119</v>
      </c>
      <c r="C23" s="108">
        <v>47211</v>
      </c>
      <c r="D23" s="108">
        <v>49185</v>
      </c>
      <c r="E23" s="108">
        <v>49103</v>
      </c>
      <c r="F23" s="79">
        <f>E23/$E$83</f>
        <v>0.01676222142190255</v>
      </c>
      <c r="G23" s="79">
        <f>(E23-C23)/C23</f>
        <v>0.040075406155345154</v>
      </c>
      <c r="H23" s="43">
        <f>E23-C23</f>
        <v>1892</v>
      </c>
      <c r="I23" s="80">
        <f>H23/$H$83</f>
        <v>0.02041300735817707</v>
      </c>
      <c r="J23" s="109">
        <f>E23-D23</f>
        <v>-82</v>
      </c>
      <c r="K23" s="2"/>
      <c r="L23" s="2"/>
    </row>
    <row r="24" spans="1:12" ht="15">
      <c r="A24" s="101">
        <v>43</v>
      </c>
      <c r="B24" s="102" t="s">
        <v>135</v>
      </c>
      <c r="C24" s="108">
        <v>21247</v>
      </c>
      <c r="D24" s="108">
        <v>22134</v>
      </c>
      <c r="E24" s="108">
        <v>22064</v>
      </c>
      <c r="F24" s="79">
        <f>E24/$E$83</f>
        <v>0.007531956366268005</v>
      </c>
      <c r="G24" s="79">
        <f>(E24-C24)/C24</f>
        <v>0.038452487409987295</v>
      </c>
      <c r="H24" s="43">
        <f>E24-C24</f>
        <v>817</v>
      </c>
      <c r="I24" s="80">
        <f>H24/$H$83</f>
        <v>0.00881470772284919</v>
      </c>
      <c r="J24" s="109">
        <f>E24-D24</f>
        <v>-70</v>
      </c>
      <c r="K24" s="2"/>
      <c r="L24" s="2"/>
    </row>
    <row r="25" spans="1:12" ht="15">
      <c r="A25" s="101">
        <v>35</v>
      </c>
      <c r="B25" s="102" t="s">
        <v>127</v>
      </c>
      <c r="C25" s="108">
        <v>149649</v>
      </c>
      <c r="D25" s="108">
        <v>155268</v>
      </c>
      <c r="E25" s="108">
        <v>155171</v>
      </c>
      <c r="F25" s="79">
        <f>E25/$E$83</f>
        <v>0.05297050404777795</v>
      </c>
      <c r="G25" s="79">
        <f>(E25-C25)/C25</f>
        <v>0.036899678581213374</v>
      </c>
      <c r="H25" s="43">
        <f>E25-C25</f>
        <v>5522</v>
      </c>
      <c r="I25" s="80">
        <f>H25/$H$83</f>
        <v>0.05957749821979587</v>
      </c>
      <c r="J25" s="109">
        <f>E25-D25</f>
        <v>-97</v>
      </c>
      <c r="K25" s="2"/>
      <c r="L25" s="2"/>
    </row>
    <row r="26" spans="1:12" ht="15">
      <c r="A26" s="101">
        <v>33</v>
      </c>
      <c r="B26" s="102" t="s">
        <v>125</v>
      </c>
      <c r="C26" s="108">
        <v>57765</v>
      </c>
      <c r="D26" s="108">
        <v>59798</v>
      </c>
      <c r="E26" s="108">
        <v>59846</v>
      </c>
      <c r="F26" s="79">
        <f>E26/$E$83</f>
        <v>0.020429544085191945</v>
      </c>
      <c r="G26" s="79">
        <f>(E26-C26)/C26</f>
        <v>0.03602527482039297</v>
      </c>
      <c r="H26" s="43">
        <f>E26-C26</f>
        <v>2081</v>
      </c>
      <c r="I26" s="80">
        <f>H26/$H$83</f>
        <v>0.02245215027080681</v>
      </c>
      <c r="J26" s="109">
        <f>E26-D26</f>
        <v>48</v>
      </c>
      <c r="K26" s="2"/>
      <c r="L26" s="2"/>
    </row>
    <row r="27" spans="1:12" ht="15">
      <c r="A27" s="101">
        <v>44</v>
      </c>
      <c r="B27" s="102" t="s">
        <v>136</v>
      </c>
      <c r="C27" s="108">
        <v>37342</v>
      </c>
      <c r="D27" s="108">
        <v>38720</v>
      </c>
      <c r="E27" s="108">
        <v>38665</v>
      </c>
      <c r="F27" s="79">
        <f>E27/$E$83</f>
        <v>0.0131990161757502</v>
      </c>
      <c r="G27" s="79">
        <f>(E27-C27)/C27</f>
        <v>0.03542927534679449</v>
      </c>
      <c r="H27" s="43">
        <f>E27-C27</f>
        <v>1323</v>
      </c>
      <c r="I27" s="80">
        <f>H27/$H$83</f>
        <v>0.014274000388408174</v>
      </c>
      <c r="J27" s="109">
        <f>E27-D27</f>
        <v>-55</v>
      </c>
      <c r="K27" s="2"/>
      <c r="L27" s="2"/>
    </row>
    <row r="28" spans="1:12" ht="15">
      <c r="A28" s="101">
        <v>13</v>
      </c>
      <c r="B28" s="102" t="s">
        <v>105</v>
      </c>
      <c r="C28" s="108">
        <v>14246</v>
      </c>
      <c r="D28" s="108">
        <v>14676</v>
      </c>
      <c r="E28" s="108">
        <v>14744</v>
      </c>
      <c r="F28" s="79">
        <f>E28/$E$83</f>
        <v>0.005033138354978946</v>
      </c>
      <c r="G28" s="79">
        <f>(E28-C28)/C28</f>
        <v>0.03495718096307736</v>
      </c>
      <c r="H28" s="43">
        <f>E28-C28</f>
        <v>498</v>
      </c>
      <c r="I28" s="80">
        <f>H28/$H$83</f>
        <v>0.005372979738040265</v>
      </c>
      <c r="J28" s="109">
        <f>E28-D28</f>
        <v>68</v>
      </c>
      <c r="K28" s="2"/>
      <c r="L28" s="2"/>
    </row>
    <row r="29" spans="1:12" ht="15">
      <c r="A29" s="101">
        <v>26</v>
      </c>
      <c r="B29" s="102" t="s">
        <v>118</v>
      </c>
      <c r="C29" s="108">
        <v>38464</v>
      </c>
      <c r="D29" s="108">
        <v>39781</v>
      </c>
      <c r="E29" s="108">
        <v>39778</v>
      </c>
      <c r="F29" s="79">
        <f>E29/$E$83</f>
        <v>0.013578959406155217</v>
      </c>
      <c r="G29" s="79">
        <f>(E29-C29)/C29</f>
        <v>0.034161813643926786</v>
      </c>
      <c r="H29" s="43">
        <f>E29-C29</f>
        <v>1314</v>
      </c>
      <c r="I29" s="80">
        <f>H29/$H$83</f>
        <v>0.014176898344949614</v>
      </c>
      <c r="J29" s="109">
        <f>E29-D29</f>
        <v>-3</v>
      </c>
      <c r="K29" s="2"/>
      <c r="L29" s="2"/>
    </row>
    <row r="30" spans="1:12" ht="15">
      <c r="A30" s="101">
        <v>59</v>
      </c>
      <c r="B30" s="102" t="s">
        <v>151</v>
      </c>
      <c r="C30" s="108">
        <v>25697</v>
      </c>
      <c r="D30" s="108">
        <v>26547</v>
      </c>
      <c r="E30" s="108">
        <v>26559</v>
      </c>
      <c r="F30" s="79">
        <f>E30/$E$83</f>
        <v>0.00906640813686149</v>
      </c>
      <c r="G30" s="79">
        <f>(E30-C30)/C30</f>
        <v>0.033544771763240847</v>
      </c>
      <c r="H30" s="43">
        <f>E30-C30</f>
        <v>862</v>
      </c>
      <c r="I30" s="80">
        <f>H30/$H$83</f>
        <v>0.009300217940141985</v>
      </c>
      <c r="J30" s="109">
        <f>E30-D30</f>
        <v>12</v>
      </c>
      <c r="K30" s="2"/>
      <c r="L30" s="2"/>
    </row>
    <row r="31" spans="1:12" ht="15">
      <c r="A31" s="101">
        <v>45</v>
      </c>
      <c r="B31" s="102" t="s">
        <v>137</v>
      </c>
      <c r="C31" s="108">
        <v>41647</v>
      </c>
      <c r="D31" s="108">
        <v>42975</v>
      </c>
      <c r="E31" s="108">
        <v>43027</v>
      </c>
      <c r="F31" s="79">
        <f>E31/$E$83</f>
        <v>0.01468806592510032</v>
      </c>
      <c r="G31" s="79">
        <f>(E31-C31)/C31</f>
        <v>0.03313564002209043</v>
      </c>
      <c r="H31" s="43">
        <f>E31-C31</f>
        <v>1380</v>
      </c>
      <c r="I31" s="80">
        <f>H31/$H$83</f>
        <v>0.014888979996979048</v>
      </c>
      <c r="J31" s="109">
        <f>E31-D31</f>
        <v>52</v>
      </c>
      <c r="K31" s="2"/>
      <c r="L31" s="2"/>
    </row>
    <row r="32" spans="1:12" ht="15">
      <c r="A32" s="101">
        <v>20</v>
      </c>
      <c r="B32" s="102" t="s">
        <v>112</v>
      </c>
      <c r="C32" s="108">
        <v>34189</v>
      </c>
      <c r="D32" s="108">
        <v>35210</v>
      </c>
      <c r="E32" s="108">
        <v>35294</v>
      </c>
      <c r="F32" s="79">
        <f>E32/$E$83</f>
        <v>0.01204826268995028</v>
      </c>
      <c r="G32" s="79">
        <f>(E32-C32)/C32</f>
        <v>0.03232033695048115</v>
      </c>
      <c r="H32" s="43">
        <f>E32-C32</f>
        <v>1105</v>
      </c>
      <c r="I32" s="80">
        <f>H32/$H$83</f>
        <v>0.011921973113523079</v>
      </c>
      <c r="J32" s="109">
        <f>E32-D32</f>
        <v>84</v>
      </c>
      <c r="K32" s="2"/>
      <c r="L32" s="2"/>
    </row>
    <row r="33" spans="1:12" ht="15">
      <c r="A33" s="101">
        <v>23</v>
      </c>
      <c r="B33" s="102" t="s">
        <v>115</v>
      </c>
      <c r="C33" s="108">
        <v>26349</v>
      </c>
      <c r="D33" s="108">
        <v>27165</v>
      </c>
      <c r="E33" s="108">
        <v>27178</v>
      </c>
      <c r="F33" s="79">
        <f>E33/$E$83</f>
        <v>0.009277715288362574</v>
      </c>
      <c r="G33" s="79">
        <f>(E33-C33)/C33</f>
        <v>0.0314622945842347</v>
      </c>
      <c r="H33" s="43">
        <f>E33-C33</f>
        <v>829</v>
      </c>
      <c r="I33" s="80">
        <f>H33/$H$83</f>
        <v>0.008944177114127268</v>
      </c>
      <c r="J33" s="109">
        <f>E33-D33</f>
        <v>13</v>
      </c>
      <c r="K33" s="2"/>
      <c r="L33" s="7"/>
    </row>
    <row r="34" spans="1:10" ht="15">
      <c r="A34" s="101">
        <v>55</v>
      </c>
      <c r="B34" s="102" t="s">
        <v>147</v>
      </c>
      <c r="C34" s="108">
        <v>50369</v>
      </c>
      <c r="D34" s="108">
        <v>51677</v>
      </c>
      <c r="E34" s="108">
        <v>51951</v>
      </c>
      <c r="F34" s="79">
        <f>E34/$E$83</f>
        <v>0.017734439139955996</v>
      </c>
      <c r="G34" s="79">
        <f>(E34-C34)/C34</f>
        <v>0.031408207429172705</v>
      </c>
      <c r="H34" s="43">
        <f>E34-C34</f>
        <v>1582</v>
      </c>
      <c r="I34" s="80">
        <f>H34/$H$83</f>
        <v>0.017068381416826706</v>
      </c>
      <c r="J34" s="109">
        <f>E34-D34</f>
        <v>274</v>
      </c>
    </row>
    <row r="35" spans="1:10" ht="15">
      <c r="A35" s="101">
        <v>79</v>
      </c>
      <c r="B35" s="102" t="s">
        <v>171</v>
      </c>
      <c r="C35" s="108">
        <v>5667</v>
      </c>
      <c r="D35" s="108">
        <v>5864</v>
      </c>
      <c r="E35" s="108">
        <v>5844</v>
      </c>
      <c r="F35" s="79">
        <f>E35/$E$83</f>
        <v>0.001994957986061921</v>
      </c>
      <c r="G35" s="79">
        <f>(E35-C35)/C35</f>
        <v>0.03123345685547909</v>
      </c>
      <c r="H35" s="43">
        <f>E35-C35</f>
        <v>177</v>
      </c>
      <c r="I35" s="80">
        <f>H35/$H$83</f>
        <v>0.0019096735213516604</v>
      </c>
      <c r="J35" s="109">
        <f>E35-D35</f>
        <v>-20</v>
      </c>
    </row>
    <row r="36" spans="1:10" ht="15">
      <c r="A36" s="101">
        <v>38</v>
      </c>
      <c r="B36" s="102" t="s">
        <v>130</v>
      </c>
      <c r="C36" s="108">
        <v>47114</v>
      </c>
      <c r="D36" s="108">
        <v>48495</v>
      </c>
      <c r="E36" s="108">
        <v>48580</v>
      </c>
      <c r="F36" s="79">
        <f>E36/$E$83</f>
        <v>0.016583685654156077</v>
      </c>
      <c r="G36" s="79">
        <f>(E36-C36)/C36</f>
        <v>0.031116016470688117</v>
      </c>
      <c r="H36" s="43">
        <f>E36-C36</f>
        <v>1466</v>
      </c>
      <c r="I36" s="80">
        <f>H36/$H$83</f>
        <v>0.015816843967805277</v>
      </c>
      <c r="J36" s="109">
        <f>E36-D36</f>
        <v>85</v>
      </c>
    </row>
    <row r="37" spans="1:10" ht="15">
      <c r="A37" s="101">
        <v>10</v>
      </c>
      <c r="B37" s="102" t="s">
        <v>102</v>
      </c>
      <c r="C37" s="108">
        <v>48516</v>
      </c>
      <c r="D37" s="108">
        <v>49448</v>
      </c>
      <c r="E37" s="108">
        <v>49985</v>
      </c>
      <c r="F37" s="79">
        <f>E37/$E$83</f>
        <v>0.017063308510148034</v>
      </c>
      <c r="G37" s="79">
        <f>(E37-C37)/C37</f>
        <v>0.030278670953912113</v>
      </c>
      <c r="H37" s="43">
        <f>E37-C37</f>
        <v>1469</v>
      </c>
      <c r="I37" s="80">
        <f>H37/$H$83</f>
        <v>0.0158492113156248</v>
      </c>
      <c r="J37" s="109">
        <f>E37-D37</f>
        <v>537</v>
      </c>
    </row>
    <row r="38" spans="1:10" ht="15">
      <c r="A38" s="101">
        <v>6</v>
      </c>
      <c r="B38" s="102" t="s">
        <v>98</v>
      </c>
      <c r="C38" s="108">
        <v>382597</v>
      </c>
      <c r="D38" s="108">
        <v>397044</v>
      </c>
      <c r="E38" s="108">
        <v>393834</v>
      </c>
      <c r="F38" s="79">
        <f>E38/$E$83</f>
        <v>0.13444255364180535</v>
      </c>
      <c r="G38" s="79">
        <f>(E38-C38)/C38</f>
        <v>0.029370329615757574</v>
      </c>
      <c r="H38" s="43">
        <f>E38-C38</f>
        <v>11237</v>
      </c>
      <c r="I38" s="80">
        <f>H38/$H$83</f>
        <v>0.12123729581598083</v>
      </c>
      <c r="J38" s="109">
        <f>E38-D38</f>
        <v>-3210</v>
      </c>
    </row>
    <row r="39" spans="1:10" ht="15">
      <c r="A39" s="101">
        <v>81</v>
      </c>
      <c r="B39" s="102" t="s">
        <v>173</v>
      </c>
      <c r="C39" s="108">
        <v>11913</v>
      </c>
      <c r="D39" s="108">
        <v>12277</v>
      </c>
      <c r="E39" s="108">
        <v>12261</v>
      </c>
      <c r="F39" s="79">
        <f>E39/$E$83</f>
        <v>0.004185520168909174</v>
      </c>
      <c r="G39" s="79">
        <f>(E39-C39)/C39</f>
        <v>0.029211785444472425</v>
      </c>
      <c r="H39" s="43">
        <f>E39-C39</f>
        <v>348</v>
      </c>
      <c r="I39" s="80">
        <f>H39/$H$83</f>
        <v>0.0037546123470642814</v>
      </c>
      <c r="J39" s="109">
        <f>E39-D39</f>
        <v>-16</v>
      </c>
    </row>
    <row r="40" spans="1:10" ht="15">
      <c r="A40" s="101">
        <v>52</v>
      </c>
      <c r="B40" s="102" t="s">
        <v>144</v>
      </c>
      <c r="C40" s="108">
        <v>24476</v>
      </c>
      <c r="D40" s="108">
        <v>25212</v>
      </c>
      <c r="E40" s="108">
        <v>25171</v>
      </c>
      <c r="F40" s="79">
        <f>E40/$E$83</f>
        <v>0.008592588546742747</v>
      </c>
      <c r="G40" s="79">
        <f>(E40-C40)/C40</f>
        <v>0.028395162608269325</v>
      </c>
      <c r="H40" s="43">
        <f>E40-C40</f>
        <v>695</v>
      </c>
      <c r="I40" s="80">
        <f>H40/$H$83</f>
        <v>0.007498435578188723</v>
      </c>
      <c r="J40" s="109">
        <f>E40-D40</f>
        <v>-41</v>
      </c>
    </row>
    <row r="41" spans="1:10" ht="15">
      <c r="A41" s="101">
        <v>76</v>
      </c>
      <c r="B41" s="102" t="s">
        <v>168</v>
      </c>
      <c r="C41" s="108">
        <v>7270</v>
      </c>
      <c r="D41" s="108">
        <v>7460</v>
      </c>
      <c r="E41" s="108">
        <v>7466</v>
      </c>
      <c r="F41" s="79">
        <f>E41/$E$83</f>
        <v>0.0025486578240825294</v>
      </c>
      <c r="G41" s="79">
        <f>(E41-C41)/C41</f>
        <v>0.026960110041265476</v>
      </c>
      <c r="H41" s="43">
        <f>E41-C41</f>
        <v>196</v>
      </c>
      <c r="I41" s="80">
        <f>H41/$H$83</f>
        <v>0.0021146667242086183</v>
      </c>
      <c r="J41" s="109">
        <f>E41-D41</f>
        <v>6</v>
      </c>
    </row>
    <row r="42" spans="1:10" ht="15">
      <c r="A42" s="101">
        <v>41</v>
      </c>
      <c r="B42" s="102" t="s">
        <v>133</v>
      </c>
      <c r="C42" s="108">
        <v>53801</v>
      </c>
      <c r="D42" s="108">
        <v>54961</v>
      </c>
      <c r="E42" s="108">
        <v>55195</v>
      </c>
      <c r="F42" s="79">
        <f>E42/$E$83</f>
        <v>0.018841838815997214</v>
      </c>
      <c r="G42" s="79">
        <f>(E42-C42)/C42</f>
        <v>0.02591029906507314</v>
      </c>
      <c r="H42" s="43">
        <f>E42-C42</f>
        <v>1394</v>
      </c>
      <c r="I42" s="80">
        <f>H42/$H$83</f>
        <v>0.015040027620136806</v>
      </c>
      <c r="J42" s="109">
        <f>E42-D42</f>
        <v>234</v>
      </c>
    </row>
    <row r="43" spans="1:10" ht="15">
      <c r="A43" s="101">
        <v>60</v>
      </c>
      <c r="B43" s="102" t="s">
        <v>152</v>
      </c>
      <c r="C43" s="108">
        <v>24454</v>
      </c>
      <c r="D43" s="108">
        <v>25035</v>
      </c>
      <c r="E43" s="108">
        <v>25069</v>
      </c>
      <c r="F43" s="79">
        <f>E43/$E$83</f>
        <v>0.008557768951503472</v>
      </c>
      <c r="G43" s="79">
        <f>(E43-C43)/C43</f>
        <v>0.025149259834791854</v>
      </c>
      <c r="H43" s="43">
        <f>E43-C43</f>
        <v>615</v>
      </c>
      <c r="I43" s="80">
        <f>H43/$H$83</f>
        <v>0.006635306303001532</v>
      </c>
      <c r="J43" s="109">
        <f>E43-D43</f>
        <v>34</v>
      </c>
    </row>
    <row r="44" spans="1:10" ht="15">
      <c r="A44" s="101">
        <v>48</v>
      </c>
      <c r="B44" s="102" t="s">
        <v>140</v>
      </c>
      <c r="C44" s="108">
        <v>34684</v>
      </c>
      <c r="D44" s="108">
        <v>35494</v>
      </c>
      <c r="E44" s="108">
        <v>35552</v>
      </c>
      <c r="F44" s="79">
        <f>E44/$E$83</f>
        <v>0.012136335783790796</v>
      </c>
      <c r="G44" s="79">
        <f>(E44-C44)/C44</f>
        <v>0.02502594856417945</v>
      </c>
      <c r="H44" s="43">
        <f>E44-C44</f>
        <v>868</v>
      </c>
      <c r="I44" s="80">
        <f>H44/$H$83</f>
        <v>0.009364952635781024</v>
      </c>
      <c r="J44" s="109">
        <f>E44-D44</f>
        <v>58</v>
      </c>
    </row>
    <row r="45" spans="1:10" ht="15">
      <c r="A45" s="101">
        <v>16</v>
      </c>
      <c r="B45" s="102" t="s">
        <v>108</v>
      </c>
      <c r="C45" s="108">
        <v>75151</v>
      </c>
      <c r="D45" s="108">
        <v>76489</v>
      </c>
      <c r="E45" s="108">
        <v>77014</v>
      </c>
      <c r="F45" s="79">
        <f>E45/$E$83</f>
        <v>0.026290159879974805</v>
      </c>
      <c r="G45" s="79">
        <f>(E45-C45)/C45</f>
        <v>0.02479008928690237</v>
      </c>
      <c r="H45" s="43">
        <f>E45-C45</f>
        <v>1863</v>
      </c>
      <c r="I45" s="80">
        <f>H45/$H$83</f>
        <v>0.020100122995921715</v>
      </c>
      <c r="J45" s="109">
        <f>E45-D45</f>
        <v>525</v>
      </c>
    </row>
    <row r="46" spans="1:10" ht="15">
      <c r="A46" s="101">
        <v>1</v>
      </c>
      <c r="B46" s="102" t="s">
        <v>93</v>
      </c>
      <c r="C46" s="108">
        <v>69406</v>
      </c>
      <c r="D46" s="108">
        <v>70953</v>
      </c>
      <c r="E46" s="108">
        <v>71084</v>
      </c>
      <c r="F46" s="79">
        <f>E46/$E$83</f>
        <v>0.024265844195966047</v>
      </c>
      <c r="G46" s="79">
        <f>(E46-C46)/C46</f>
        <v>0.024176584156989308</v>
      </c>
      <c r="H46" s="43">
        <f>E46-C46</f>
        <v>1678</v>
      </c>
      <c r="I46" s="80">
        <f>H46/$H$83</f>
        <v>0.018104136547051335</v>
      </c>
      <c r="J46" s="109">
        <f>E46-D46</f>
        <v>131</v>
      </c>
    </row>
    <row r="47" spans="1:10" ht="15">
      <c r="A47" s="101">
        <v>51</v>
      </c>
      <c r="B47" s="102" t="s">
        <v>143</v>
      </c>
      <c r="C47" s="108">
        <v>14479</v>
      </c>
      <c r="D47" s="108">
        <v>14825</v>
      </c>
      <c r="E47" s="108">
        <v>14827</v>
      </c>
      <c r="F47" s="79">
        <f>E47/$E$83</f>
        <v>0.005061471947183453</v>
      </c>
      <c r="G47" s="79">
        <f>(E47-C47)/C47</f>
        <v>0.02403480903377305</v>
      </c>
      <c r="H47" s="43">
        <f>E47-C47</f>
        <v>348</v>
      </c>
      <c r="I47" s="80">
        <f>H47/$H$83</f>
        <v>0.0037546123470642814</v>
      </c>
      <c r="J47" s="109">
        <f>E47-D47</f>
        <v>2</v>
      </c>
    </row>
    <row r="48" spans="1:10" ht="15">
      <c r="A48" s="101">
        <v>34</v>
      </c>
      <c r="B48" s="102" t="s">
        <v>126</v>
      </c>
      <c r="C48" s="108">
        <v>332890</v>
      </c>
      <c r="D48" s="108">
        <v>341386</v>
      </c>
      <c r="E48" s="108">
        <v>340871</v>
      </c>
      <c r="F48" s="79">
        <f>E48/$E$83</f>
        <v>0.11636264949810285</v>
      </c>
      <c r="G48" s="79">
        <f>(E48-C48)/C48</f>
        <v>0.023974886599176907</v>
      </c>
      <c r="H48" s="43">
        <f>E48-C48</f>
        <v>7981</v>
      </c>
      <c r="I48" s="80">
        <f>H48/$H$83</f>
        <v>0.08610793431586215</v>
      </c>
      <c r="J48" s="109">
        <f>E48-D48</f>
        <v>-515</v>
      </c>
    </row>
    <row r="49" spans="1:10" ht="15">
      <c r="A49" s="101">
        <v>64</v>
      </c>
      <c r="B49" s="102" t="s">
        <v>156</v>
      </c>
      <c r="C49" s="108">
        <v>12811</v>
      </c>
      <c r="D49" s="108">
        <v>13107</v>
      </c>
      <c r="E49" s="108">
        <v>13094</v>
      </c>
      <c r="F49" s="79">
        <f>E49/$E$83</f>
        <v>0.004469880196696576</v>
      </c>
      <c r="G49" s="79">
        <f>(E49-C49)/C49</f>
        <v>0.02209039107017407</v>
      </c>
      <c r="H49" s="43">
        <f>E49-C49</f>
        <v>283</v>
      </c>
      <c r="I49" s="80">
        <f>H49/$H$83</f>
        <v>0.0030533198109746885</v>
      </c>
      <c r="J49" s="109">
        <f>E49-D49</f>
        <v>-13</v>
      </c>
    </row>
    <row r="50" spans="1:10" ht="15">
      <c r="A50" s="101">
        <v>36</v>
      </c>
      <c r="B50" s="102" t="s">
        <v>128</v>
      </c>
      <c r="C50" s="108">
        <v>13557</v>
      </c>
      <c r="D50" s="108">
        <v>13791</v>
      </c>
      <c r="E50" s="108">
        <v>13837</v>
      </c>
      <c r="F50" s="79">
        <f>E50/$E$83</f>
        <v>0.004723517052214032</v>
      </c>
      <c r="G50" s="79">
        <f>(E50-C50)/C50</f>
        <v>0.02065353691819724</v>
      </c>
      <c r="H50" s="43">
        <f>E50-C50</f>
        <v>280</v>
      </c>
      <c r="I50" s="80">
        <f>H50/$H$83</f>
        <v>0.003020952463155169</v>
      </c>
      <c r="J50" s="109">
        <f>E50-D50</f>
        <v>46</v>
      </c>
    </row>
    <row r="51" spans="1:10" ht="15">
      <c r="A51" s="101">
        <v>78</v>
      </c>
      <c r="B51" s="102" t="s">
        <v>170</v>
      </c>
      <c r="C51" s="108">
        <v>11531</v>
      </c>
      <c r="D51" s="108">
        <v>11308</v>
      </c>
      <c r="E51" s="108">
        <v>11759</v>
      </c>
      <c r="F51" s="79">
        <f>E51/$E$83</f>
        <v>0.004014153141359022</v>
      </c>
      <c r="G51" s="79">
        <f>(E51-C51)/C51</f>
        <v>0.019772786401873212</v>
      </c>
      <c r="H51" s="43">
        <f>E51-C51</f>
        <v>228</v>
      </c>
      <c r="I51" s="80">
        <f>H51/$H$83</f>
        <v>0.0024599184342834948</v>
      </c>
      <c r="J51" s="109">
        <f>E51-D51</f>
        <v>451</v>
      </c>
    </row>
    <row r="52" spans="1:10" ht="15">
      <c r="A52" s="101">
        <v>54</v>
      </c>
      <c r="B52" s="102" t="s">
        <v>146</v>
      </c>
      <c r="C52" s="108">
        <v>28985</v>
      </c>
      <c r="D52" s="108">
        <v>29480</v>
      </c>
      <c r="E52" s="108">
        <v>29475</v>
      </c>
      <c r="F52" s="79">
        <f>E52/$E$83</f>
        <v>0.010061838918407789</v>
      </c>
      <c r="G52" s="79">
        <f>(E52-C52)/C52</f>
        <v>0.016905295842677248</v>
      </c>
      <c r="H52" s="43">
        <f>E52-C52</f>
        <v>490</v>
      </c>
      <c r="I52" s="80">
        <f>H52/$H$83</f>
        <v>0.0052866668105215455</v>
      </c>
      <c r="J52" s="109">
        <f>E52-D52</f>
        <v>-5</v>
      </c>
    </row>
    <row r="53" spans="1:10" ht="15">
      <c r="A53" s="101">
        <v>11</v>
      </c>
      <c r="B53" s="102" t="s">
        <v>103</v>
      </c>
      <c r="C53" s="108">
        <v>9270</v>
      </c>
      <c r="D53" s="108">
        <v>8984</v>
      </c>
      <c r="E53" s="108">
        <v>9417</v>
      </c>
      <c r="F53" s="79">
        <f>E53/$E$83</f>
        <v>0.0032146679251788346</v>
      </c>
      <c r="G53" s="79">
        <f>(E53-C53)/C53</f>
        <v>0.015857605177993526</v>
      </c>
      <c r="H53" s="43">
        <f>E53-C53</f>
        <v>147</v>
      </c>
      <c r="I53" s="80">
        <f>H53/$H$83</f>
        <v>0.0015860000431564638</v>
      </c>
      <c r="J53" s="109">
        <f>E53-D53</f>
        <v>433</v>
      </c>
    </row>
    <row r="54" spans="1:10" ht="15">
      <c r="A54" s="101">
        <v>5</v>
      </c>
      <c r="B54" s="102" t="s">
        <v>97</v>
      </c>
      <c r="C54" s="108">
        <v>17221</v>
      </c>
      <c r="D54" s="108">
        <v>17159</v>
      </c>
      <c r="E54" s="108">
        <v>17470</v>
      </c>
      <c r="F54" s="79">
        <f>E54/$E$83</f>
        <v>0.0059637091061775765</v>
      </c>
      <c r="G54" s="79">
        <f>(E54-C54)/C54</f>
        <v>0.014459090645142558</v>
      </c>
      <c r="H54" s="43">
        <f>E54-C54</f>
        <v>249</v>
      </c>
      <c r="I54" s="80">
        <f>H54/$H$83</f>
        <v>0.0026864898690201326</v>
      </c>
      <c r="J54" s="109">
        <f>E54-D54</f>
        <v>311</v>
      </c>
    </row>
    <row r="55" spans="1:10" ht="15">
      <c r="A55" s="101">
        <v>68</v>
      </c>
      <c r="B55" s="102" t="s">
        <v>160</v>
      </c>
      <c r="C55" s="108">
        <v>13524</v>
      </c>
      <c r="D55" s="108">
        <v>13423</v>
      </c>
      <c r="E55" s="108">
        <v>13713</v>
      </c>
      <c r="F55" s="79">
        <f>E55/$E$83</f>
        <v>0.004681187348197659</v>
      </c>
      <c r="G55" s="79">
        <f>(E55-C55)/C55</f>
        <v>0.013975155279503106</v>
      </c>
      <c r="H55" s="43">
        <f>E55-C55</f>
        <v>189</v>
      </c>
      <c r="I55" s="80">
        <f>H55/$H$83</f>
        <v>0.002039142912629739</v>
      </c>
      <c r="J55" s="109">
        <f>E55-D55</f>
        <v>290</v>
      </c>
    </row>
    <row r="56" spans="1:10" ht="15">
      <c r="A56" s="101">
        <v>70</v>
      </c>
      <c r="B56" s="102" t="s">
        <v>162</v>
      </c>
      <c r="C56" s="108">
        <v>9022</v>
      </c>
      <c r="D56" s="108">
        <v>9094</v>
      </c>
      <c r="E56" s="108">
        <v>9133</v>
      </c>
      <c r="F56" s="79">
        <f>E56/$E$83</f>
        <v>0.0031177192482381116</v>
      </c>
      <c r="G56" s="79">
        <f>(E56-C56)/C56</f>
        <v>0.012303258700953225</v>
      </c>
      <c r="H56" s="43">
        <f>E56-C56</f>
        <v>111</v>
      </c>
      <c r="I56" s="80">
        <f>H56/$H$83</f>
        <v>0.0011975918693222277</v>
      </c>
      <c r="J56" s="109">
        <f>E56-D56</f>
        <v>39</v>
      </c>
    </row>
    <row r="57" spans="1:10" ht="15">
      <c r="A57" s="101">
        <v>17</v>
      </c>
      <c r="B57" s="102" t="s">
        <v>109</v>
      </c>
      <c r="C57" s="108">
        <v>23023</v>
      </c>
      <c r="D57" s="108">
        <v>23378</v>
      </c>
      <c r="E57" s="108">
        <v>23300</v>
      </c>
      <c r="F57" s="79">
        <f>E57/$E$83</f>
        <v>0.007953887932108617</v>
      </c>
      <c r="G57" s="79">
        <f>(E57-C57)/C57</f>
        <v>0.01203144681405551</v>
      </c>
      <c r="H57" s="43">
        <f>E57-C57</f>
        <v>277</v>
      </c>
      <c r="I57" s="80">
        <f>H57/$H$83</f>
        <v>0.0029885851153356492</v>
      </c>
      <c r="J57" s="109">
        <f>E57-D57</f>
        <v>-78</v>
      </c>
    </row>
    <row r="58" spans="1:10" ht="15">
      <c r="A58" s="101">
        <v>67</v>
      </c>
      <c r="B58" s="102" t="s">
        <v>159</v>
      </c>
      <c r="C58" s="108">
        <v>22845</v>
      </c>
      <c r="D58" s="108">
        <v>23108</v>
      </c>
      <c r="E58" s="108">
        <v>23114</v>
      </c>
      <c r="F58" s="79">
        <f>E58/$E$83</f>
        <v>0.007890393376084059</v>
      </c>
      <c r="G58" s="79">
        <f>(E58-C58)/C58</f>
        <v>0.011775005471656818</v>
      </c>
      <c r="H58" s="43">
        <f>E58-C58</f>
        <v>269</v>
      </c>
      <c r="I58" s="80">
        <f>H58/$H$83</f>
        <v>0.0029022721878169304</v>
      </c>
      <c r="J58" s="109">
        <f>E58-D58</f>
        <v>6</v>
      </c>
    </row>
    <row r="59" spans="1:10" ht="15">
      <c r="A59" s="101">
        <v>50</v>
      </c>
      <c r="B59" s="102" t="s">
        <v>142</v>
      </c>
      <c r="C59" s="108">
        <v>11808</v>
      </c>
      <c r="D59" s="108">
        <v>11979</v>
      </c>
      <c r="E59" s="108">
        <v>11947</v>
      </c>
      <c r="F59" s="79">
        <f>E59/$E$83</f>
        <v>0.004078330434545135</v>
      </c>
      <c r="G59" s="79">
        <f>(E59-C59)/C59</f>
        <v>0.011771680216802168</v>
      </c>
      <c r="H59" s="43">
        <f>E59-C59</f>
        <v>139</v>
      </c>
      <c r="I59" s="80">
        <f>H59/$H$83</f>
        <v>0.0014996871156377446</v>
      </c>
      <c r="J59" s="109">
        <f>E59-D59</f>
        <v>-32</v>
      </c>
    </row>
    <row r="60" spans="1:10" ht="15">
      <c r="A60" s="101">
        <v>3</v>
      </c>
      <c r="B60" s="102" t="s">
        <v>95</v>
      </c>
      <c r="C60" s="108">
        <v>27218</v>
      </c>
      <c r="D60" s="108">
        <v>27571</v>
      </c>
      <c r="E60" s="108">
        <v>27532</v>
      </c>
      <c r="F60" s="79">
        <f>E60/$E$83</f>
        <v>0.0093985597659577</v>
      </c>
      <c r="G60" s="79">
        <f>(E60-C60)/C60</f>
        <v>0.011536483209640678</v>
      </c>
      <c r="H60" s="43">
        <f>E60-C60</f>
        <v>314</v>
      </c>
      <c r="I60" s="80">
        <f>H60/$H$83</f>
        <v>0.0033877824051097255</v>
      </c>
      <c r="J60" s="109">
        <f>E60-D60</f>
        <v>-39</v>
      </c>
    </row>
    <row r="61" spans="1:10" ht="15">
      <c r="A61" s="101">
        <v>71</v>
      </c>
      <c r="B61" s="102" t="s">
        <v>163</v>
      </c>
      <c r="C61" s="108">
        <v>16316</v>
      </c>
      <c r="D61" s="108">
        <v>16388</v>
      </c>
      <c r="E61" s="108">
        <v>16491</v>
      </c>
      <c r="F61" s="79">
        <f>E61/$E$83</f>
        <v>0.005629509265596704</v>
      </c>
      <c r="G61" s="79">
        <f>(E61-C61)/C61</f>
        <v>0.010725668055896052</v>
      </c>
      <c r="H61" s="43">
        <f>E61-C61</f>
        <v>175</v>
      </c>
      <c r="I61" s="80">
        <f>H61/$H$83</f>
        <v>0.0018880952894719807</v>
      </c>
      <c r="J61" s="109">
        <f>E61-D61</f>
        <v>103</v>
      </c>
    </row>
    <row r="62" spans="1:10" ht="15">
      <c r="A62" s="101">
        <v>39</v>
      </c>
      <c r="B62" s="102" t="s">
        <v>131</v>
      </c>
      <c r="C62" s="108">
        <v>13620</v>
      </c>
      <c r="D62" s="108">
        <v>13745</v>
      </c>
      <c r="E62" s="108">
        <v>13741</v>
      </c>
      <c r="F62" s="79">
        <f>E62/$E$83</f>
        <v>0.00469074566845942</v>
      </c>
      <c r="G62" s="79">
        <f>(E62-C62)/C62</f>
        <v>0.008883994126284876</v>
      </c>
      <c r="H62" s="43">
        <f>E62-C62</f>
        <v>121</v>
      </c>
      <c r="I62" s="80">
        <f>H62/$H$83</f>
        <v>0.0013054830287206266</v>
      </c>
      <c r="J62" s="109">
        <f>E62-D62</f>
        <v>-4</v>
      </c>
    </row>
    <row r="63" spans="1:10" ht="15">
      <c r="A63" s="101">
        <v>74</v>
      </c>
      <c r="B63" s="102" t="s">
        <v>166</v>
      </c>
      <c r="C63" s="108">
        <v>8105</v>
      </c>
      <c r="D63" s="108">
        <v>8177</v>
      </c>
      <c r="E63" s="108">
        <v>8177</v>
      </c>
      <c r="F63" s="79">
        <f>E63/$E$83</f>
        <v>0.002791370885015114</v>
      </c>
      <c r="G63" s="79">
        <f>(E63-C63)/C63</f>
        <v>0.008883405305367057</v>
      </c>
      <c r="H63" s="43">
        <f>E63-C63</f>
        <v>72</v>
      </c>
      <c r="I63" s="80">
        <f>H63/$H$83</f>
        <v>0.0007768163476684721</v>
      </c>
      <c r="J63" s="109">
        <f>E63-D63</f>
        <v>0</v>
      </c>
    </row>
    <row r="64" spans="1:10" ht="15">
      <c r="A64" s="101">
        <v>61</v>
      </c>
      <c r="B64" s="102" t="s">
        <v>153</v>
      </c>
      <c r="C64" s="108">
        <v>36304</v>
      </c>
      <c r="D64" s="108">
        <v>36849</v>
      </c>
      <c r="E64" s="108">
        <v>36590</v>
      </c>
      <c r="F64" s="79">
        <f>E64/$E$83</f>
        <v>0.012490676370637523</v>
      </c>
      <c r="G64" s="79">
        <f>(E64-C64)/C64</f>
        <v>0.007877919788453064</v>
      </c>
      <c r="H64" s="43">
        <f>E64-C64</f>
        <v>286</v>
      </c>
      <c r="I64" s="80">
        <f>H64/$H$83</f>
        <v>0.0030856871587942084</v>
      </c>
      <c r="J64" s="109">
        <f>E64-D64</f>
        <v>-259</v>
      </c>
    </row>
    <row r="65" spans="1:10" ht="15">
      <c r="A65" s="101">
        <v>14</v>
      </c>
      <c r="B65" s="102" t="s">
        <v>106</v>
      </c>
      <c r="C65" s="108">
        <v>15108</v>
      </c>
      <c r="D65" s="108">
        <v>15239</v>
      </c>
      <c r="E65" s="108">
        <v>15215</v>
      </c>
      <c r="F65" s="79">
        <f>E65/$E$83</f>
        <v>0.005193922956525004</v>
      </c>
      <c r="G65" s="79">
        <f>(E65-C65)/C65</f>
        <v>0.007082340481863913</v>
      </c>
      <c r="H65" s="43">
        <f>E65-C65</f>
        <v>107</v>
      </c>
      <c r="I65" s="80">
        <f>H65/$H$83</f>
        <v>0.001154435405562868</v>
      </c>
      <c r="J65" s="109">
        <f>E65-D65</f>
        <v>-24</v>
      </c>
    </row>
    <row r="66" spans="1:10" ht="15">
      <c r="A66" s="101">
        <v>40</v>
      </c>
      <c r="B66" s="102" t="s">
        <v>132</v>
      </c>
      <c r="C66" s="108">
        <v>11919</v>
      </c>
      <c r="D66" s="108">
        <v>12412</v>
      </c>
      <c r="E66" s="108">
        <v>12003</v>
      </c>
      <c r="F66" s="79">
        <f>E66/$E$83</f>
        <v>0.004097447075068658</v>
      </c>
      <c r="G66" s="79">
        <f>(E66-C66)/C66</f>
        <v>0.00704757110495847</v>
      </c>
      <c r="H66" s="43">
        <f>E66-C66</f>
        <v>84</v>
      </c>
      <c r="I66" s="80">
        <f>H66/$H$83</f>
        <v>0.0009062857389465507</v>
      </c>
      <c r="J66" s="109">
        <f>E66-D66</f>
        <v>-409</v>
      </c>
    </row>
    <row r="67" spans="1:10" ht="15">
      <c r="A67" s="101">
        <v>15</v>
      </c>
      <c r="B67" s="102" t="s">
        <v>107</v>
      </c>
      <c r="C67" s="108">
        <v>12199</v>
      </c>
      <c r="D67" s="108">
        <v>12361</v>
      </c>
      <c r="E67" s="108">
        <v>12283</v>
      </c>
      <c r="F67" s="79">
        <f>E67/$E$83</f>
        <v>0.004193030277686272</v>
      </c>
      <c r="G67" s="79">
        <f>(E67-C67)/C67</f>
        <v>0.006885810312320682</v>
      </c>
      <c r="H67" s="43">
        <f>E67-C67</f>
        <v>84</v>
      </c>
      <c r="I67" s="80">
        <f>H67/$H$83</f>
        <v>0.0009062857389465507</v>
      </c>
      <c r="J67" s="109">
        <f>E67-D67</f>
        <v>-78</v>
      </c>
    </row>
    <row r="68" spans="1:20" ht="15">
      <c r="A68" s="101">
        <v>29</v>
      </c>
      <c r="B68" s="102" t="s">
        <v>121</v>
      </c>
      <c r="C68" s="108">
        <v>7350</v>
      </c>
      <c r="D68" s="108">
        <v>7412</v>
      </c>
      <c r="E68" s="108">
        <v>7397</v>
      </c>
      <c r="F68" s="79">
        <f>E68/$E$83</f>
        <v>0.002525103392008903</v>
      </c>
      <c r="G68" s="79">
        <f>(E68-C68)/C68</f>
        <v>0.006394557823129252</v>
      </c>
      <c r="H68" s="43">
        <f>E68-C68</f>
        <v>47</v>
      </c>
      <c r="I68" s="80">
        <f>H68/$H$83</f>
        <v>0.0005070884491724748</v>
      </c>
      <c r="J68" s="109">
        <f>E68-D68</f>
        <v>-15</v>
      </c>
      <c r="S68" s="8"/>
      <c r="T68" s="8"/>
    </row>
    <row r="69" spans="1:10" ht="15">
      <c r="A69" s="101">
        <v>53</v>
      </c>
      <c r="B69" s="102" t="s">
        <v>145</v>
      </c>
      <c r="C69" s="108">
        <v>15304</v>
      </c>
      <c r="D69" s="108">
        <v>15273</v>
      </c>
      <c r="E69" s="108">
        <v>15392</v>
      </c>
      <c r="F69" s="79">
        <f>E69/$E$83</f>
        <v>0.005254345195322568</v>
      </c>
      <c r="G69" s="79">
        <f>(E69-C69)/C69</f>
        <v>0.00575013068478829</v>
      </c>
      <c r="H69" s="43">
        <f>E69-C69</f>
        <v>88</v>
      </c>
      <c r="I69" s="80">
        <f>H69/$H$83</f>
        <v>0.0009494422027059103</v>
      </c>
      <c r="J69" s="109">
        <f>E69-D69</f>
        <v>119</v>
      </c>
    </row>
    <row r="70" spans="1:10" ht="15">
      <c r="A70" s="101">
        <v>28</v>
      </c>
      <c r="B70" s="102" t="s">
        <v>120</v>
      </c>
      <c r="C70" s="108">
        <v>17980</v>
      </c>
      <c r="D70" s="108">
        <v>18104</v>
      </c>
      <c r="E70" s="108">
        <v>18083</v>
      </c>
      <c r="F70" s="79">
        <f>E70/$E$83</f>
        <v>0.006172968046193997</v>
      </c>
      <c r="G70" s="79">
        <f>(E70-C70)/C70</f>
        <v>0.005728587319243604</v>
      </c>
      <c r="H70" s="43">
        <f>E70-C70</f>
        <v>103</v>
      </c>
      <c r="I70" s="80">
        <f>H70/$H$83</f>
        <v>0.0011112789418035087</v>
      </c>
      <c r="J70" s="109">
        <f>E70-D70</f>
        <v>-21</v>
      </c>
    </row>
    <row r="71" spans="1:10" ht="15">
      <c r="A71" s="101">
        <v>75</v>
      </c>
      <c r="B71" s="102" t="s">
        <v>167</v>
      </c>
      <c r="C71" s="108">
        <v>5417</v>
      </c>
      <c r="D71" s="108">
        <v>5440</v>
      </c>
      <c r="E71" s="108">
        <v>5439</v>
      </c>
      <c r="F71" s="79">
        <f>E71/$E$83</f>
        <v>0.0018567037108471573</v>
      </c>
      <c r="G71" s="79">
        <f>(E71-C71)/C71</f>
        <v>0.004061288536090087</v>
      </c>
      <c r="H71" s="43">
        <f>E71-C71</f>
        <v>22</v>
      </c>
      <c r="I71" s="80">
        <f>H71/$H$83</f>
        <v>0.00023736055067647758</v>
      </c>
      <c r="J71" s="109">
        <f>E71-D71</f>
        <v>-1</v>
      </c>
    </row>
    <row r="72" spans="1:10" ht="15">
      <c r="A72" s="101">
        <v>32</v>
      </c>
      <c r="B72" s="102" t="s">
        <v>124</v>
      </c>
      <c r="C72" s="108">
        <v>23239</v>
      </c>
      <c r="D72" s="108">
        <v>23291</v>
      </c>
      <c r="E72" s="108">
        <v>23309</v>
      </c>
      <c r="F72" s="79">
        <f>E72/$E$83</f>
        <v>0.007956960249335612</v>
      </c>
      <c r="G72" s="79">
        <f>(E72-C72)/C72</f>
        <v>0.0030121778045526914</v>
      </c>
      <c r="H72" s="43">
        <f>E72-C72</f>
        <v>70</v>
      </c>
      <c r="I72" s="80">
        <f>H72/$H$83</f>
        <v>0.0007552381157887923</v>
      </c>
      <c r="J72" s="109">
        <f>E72-D72</f>
        <v>18</v>
      </c>
    </row>
    <row r="73" spans="1:10" ht="15">
      <c r="A73" s="101">
        <v>19</v>
      </c>
      <c r="B73" s="102" t="s">
        <v>111</v>
      </c>
      <c r="C73" s="108">
        <v>20246</v>
      </c>
      <c r="D73" s="108">
        <v>20331</v>
      </c>
      <c r="E73" s="108">
        <v>20305</v>
      </c>
      <c r="F73" s="79">
        <f>E73/$E$83</f>
        <v>0.006931489032680921</v>
      </c>
      <c r="G73" s="79">
        <f>(E73-C73)/C73</f>
        <v>0.002914155882643485</v>
      </c>
      <c r="H73" s="43">
        <f>E73-C73</f>
        <v>59</v>
      </c>
      <c r="I73" s="80">
        <f>H73/$H$83</f>
        <v>0.0006365578404505535</v>
      </c>
      <c r="J73" s="109">
        <f>E73-D73</f>
        <v>-26</v>
      </c>
    </row>
    <row r="74" spans="1:10" ht="15">
      <c r="A74" s="101">
        <v>22</v>
      </c>
      <c r="B74" s="102" t="s">
        <v>114</v>
      </c>
      <c r="C74" s="108">
        <v>19882</v>
      </c>
      <c r="D74" s="108">
        <v>19986</v>
      </c>
      <c r="E74" s="108">
        <v>19935</v>
      </c>
      <c r="F74" s="79">
        <f>E74/$E$83</f>
        <v>0.00680518265779336</v>
      </c>
      <c r="G74" s="79">
        <f>(E74-C74)/C74</f>
        <v>0.0026657277939845085</v>
      </c>
      <c r="H74" s="43">
        <f>E74-C74</f>
        <v>53</v>
      </c>
      <c r="I74" s="80">
        <f>H74/$H$83</f>
        <v>0.0005718231448115142</v>
      </c>
      <c r="J74" s="109">
        <f>E74-D74</f>
        <v>-51</v>
      </c>
    </row>
    <row r="75" spans="1:10" ht="15">
      <c r="A75" s="101">
        <v>18</v>
      </c>
      <c r="B75" s="102" t="s">
        <v>110</v>
      </c>
      <c r="C75" s="108">
        <v>9761</v>
      </c>
      <c r="D75" s="108">
        <v>9600</v>
      </c>
      <c r="E75" s="108">
        <v>9787</v>
      </c>
      <c r="F75" s="79">
        <f>E75/$E$83</f>
        <v>0.0033409743000663962</v>
      </c>
      <c r="G75" s="79">
        <f>(E75-C75)/C75</f>
        <v>0.0026636615100911793</v>
      </c>
      <c r="H75" s="43">
        <f>E75-C75</f>
        <v>26</v>
      </c>
      <c r="I75" s="80">
        <f>H75/$H$83</f>
        <v>0.0002805170144358371</v>
      </c>
      <c r="J75" s="109">
        <f>E75-D75</f>
        <v>187</v>
      </c>
    </row>
    <row r="76" spans="1:10" ht="15">
      <c r="A76" s="101">
        <v>8</v>
      </c>
      <c r="B76" s="102" t="s">
        <v>100</v>
      </c>
      <c r="C76" s="108">
        <v>9403</v>
      </c>
      <c r="D76" s="108">
        <v>9495</v>
      </c>
      <c r="E76" s="108">
        <v>9416</v>
      </c>
      <c r="F76" s="79">
        <f>E76/$E$83</f>
        <v>0.003214326556598057</v>
      </c>
      <c r="G76" s="79">
        <f>(E76-C76)/C76</f>
        <v>0.0013825374880357332</v>
      </c>
      <c r="H76" s="43">
        <f>E76-C76</f>
        <v>13</v>
      </c>
      <c r="I76" s="80">
        <f>H76/$H$83</f>
        <v>0.00014025850721791856</v>
      </c>
      <c r="J76" s="109">
        <f>E76-D76</f>
        <v>-79</v>
      </c>
    </row>
    <row r="77" spans="1:10" ht="15">
      <c r="A77" s="101">
        <v>58</v>
      </c>
      <c r="B77" s="102" t="s">
        <v>150</v>
      </c>
      <c r="C77" s="108">
        <v>28563</v>
      </c>
      <c r="D77" s="108">
        <v>28643</v>
      </c>
      <c r="E77" s="108">
        <v>28529</v>
      </c>
      <c r="F77" s="79">
        <f>E77/$E$83</f>
        <v>0.009738904240992564</v>
      </c>
      <c r="G77" s="79">
        <f>(E77-C77)/C77</f>
        <v>-0.0011903511535903092</v>
      </c>
      <c r="H77" s="43">
        <f>E77-C77</f>
        <v>-34</v>
      </c>
      <c r="I77" s="80">
        <f>H77/$H$83</f>
        <v>-0.00036682994195455623</v>
      </c>
      <c r="J77" s="109">
        <f>E77-D77</f>
        <v>-114</v>
      </c>
    </row>
    <row r="78" spans="1:10" ht="15">
      <c r="A78" s="101">
        <v>57</v>
      </c>
      <c r="B78" s="102" t="s">
        <v>149</v>
      </c>
      <c r="C78" s="108">
        <v>10259</v>
      </c>
      <c r="D78" s="108">
        <v>10227</v>
      </c>
      <c r="E78" s="108">
        <v>10193</v>
      </c>
      <c r="F78" s="79">
        <f>E78/$E$83</f>
        <v>0.003479569943861937</v>
      </c>
      <c r="G78" s="79">
        <f>(E78-C78)/C78</f>
        <v>-0.006433375572667902</v>
      </c>
      <c r="H78" s="43">
        <f>E78-C78</f>
        <v>-66</v>
      </c>
      <c r="I78" s="80">
        <f>H78/$H$83</f>
        <v>-0.0007120816520294327</v>
      </c>
      <c r="J78" s="109">
        <f>E78-D78</f>
        <v>-34</v>
      </c>
    </row>
    <row r="79" spans="1:10" ht="15">
      <c r="A79" s="101">
        <v>25</v>
      </c>
      <c r="B79" s="102" t="s">
        <v>117</v>
      </c>
      <c r="C79" s="108">
        <v>38843</v>
      </c>
      <c r="D79" s="108">
        <v>38336</v>
      </c>
      <c r="E79" s="108">
        <v>38559</v>
      </c>
      <c r="F79" s="79">
        <f>E79/$E$83</f>
        <v>0.013162831106187817</v>
      </c>
      <c r="G79" s="79">
        <f>(E79-C79)/C79</f>
        <v>-0.007311484694797003</v>
      </c>
      <c r="H79" s="43">
        <f>E79-C79</f>
        <v>-284</v>
      </c>
      <c r="I79" s="80">
        <f>H79/$H$83</f>
        <v>-0.0030641089269145285</v>
      </c>
      <c r="J79" s="109">
        <f>E79-D79</f>
        <v>223</v>
      </c>
    </row>
    <row r="80" spans="1:10" ht="15">
      <c r="A80" s="101">
        <v>37</v>
      </c>
      <c r="B80" s="102" t="s">
        <v>129</v>
      </c>
      <c r="C80" s="108">
        <v>18424</v>
      </c>
      <c r="D80" s="108">
        <v>17977</v>
      </c>
      <c r="E80" s="108">
        <v>18124</v>
      </c>
      <c r="F80" s="79">
        <f>E80/$E$83</f>
        <v>0.0061869641580058615</v>
      </c>
      <c r="G80" s="79">
        <f>(E80-C80)/C80</f>
        <v>-0.01628310898827616</v>
      </c>
      <c r="H80" s="43">
        <f>E80-C80</f>
        <v>-300</v>
      </c>
      <c r="I80" s="80">
        <f>H80/$H$83</f>
        <v>-0.003236734781951967</v>
      </c>
      <c r="J80" s="109">
        <f>E80-D80</f>
        <v>147</v>
      </c>
    </row>
    <row r="81" spans="1:10" ht="15">
      <c r="A81" s="101">
        <v>66</v>
      </c>
      <c r="B81" s="102" t="s">
        <v>158</v>
      </c>
      <c r="C81" s="108">
        <v>19255</v>
      </c>
      <c r="D81" s="108">
        <v>18700</v>
      </c>
      <c r="E81" s="108">
        <v>18696</v>
      </c>
      <c r="F81" s="79">
        <f>E81/$E$83</f>
        <v>0.006382226986210416</v>
      </c>
      <c r="G81" s="79">
        <f>(E81-C81)/C81</f>
        <v>-0.029031420410283042</v>
      </c>
      <c r="H81" s="43">
        <f>E81-C81</f>
        <v>-559</v>
      </c>
      <c r="I81" s="80">
        <f>H81/$H$83</f>
        <v>-0.006031115810370498</v>
      </c>
      <c r="J81" s="109">
        <f>E81-D81</f>
        <v>-4</v>
      </c>
    </row>
    <row r="82" spans="1:10" ht="15.75" thickBot="1">
      <c r="A82" s="101">
        <v>69</v>
      </c>
      <c r="B82" s="102" t="s">
        <v>161</v>
      </c>
      <c r="C82" s="108">
        <v>5269</v>
      </c>
      <c r="D82" s="108">
        <v>4979</v>
      </c>
      <c r="E82" s="108">
        <v>4961</v>
      </c>
      <c r="F82" s="79">
        <f>E82/$E$83</f>
        <v>0.0016935295292356586</v>
      </c>
      <c r="G82" s="79">
        <f>(E82-C82)/C82</f>
        <v>-0.05845511482254697</v>
      </c>
      <c r="H82" s="43">
        <f>E82-C82</f>
        <v>-308</v>
      </c>
      <c r="I82" s="80">
        <f>H82/$H$83</f>
        <v>-0.003323047709470686</v>
      </c>
      <c r="J82" s="109">
        <f>E82-D82</f>
        <v>-18</v>
      </c>
    </row>
    <row r="83" spans="1:20" s="8" customFormat="1" ht="15.75" thickBot="1">
      <c r="A83" s="131" t="s">
        <v>174</v>
      </c>
      <c r="B83" s="132"/>
      <c r="C83" s="103">
        <v>2836699</v>
      </c>
      <c r="D83" s="103">
        <v>2926680</v>
      </c>
      <c r="E83" s="88">
        <v>2929385</v>
      </c>
      <c r="F83" s="90">
        <f aca="true" t="shared" si="0" ref="F66:F83">E83/$E$83</f>
        <v>1</v>
      </c>
      <c r="G83" s="90">
        <f aca="true" t="shared" si="1" ref="G66:G83">(E83-C83)/C83</f>
        <v>0.03267389314128852</v>
      </c>
      <c r="H83" s="89">
        <f aca="true" t="shared" si="2" ref="H66:H83">E83-C83</f>
        <v>92686</v>
      </c>
      <c r="I83" s="91">
        <f aca="true" t="shared" si="3" ref="I67:I83">H83/$H$83</f>
        <v>1</v>
      </c>
      <c r="J83" s="110">
        <f aca="true" t="shared" si="4" ref="J67:J83">E83-D83</f>
        <v>2705</v>
      </c>
      <c r="L83" s="26"/>
      <c r="M83" s="26"/>
      <c r="S83" s="4"/>
      <c r="T83" s="4"/>
    </row>
    <row r="84" spans="3:9" ht="15">
      <c r="C84" s="5"/>
      <c r="D84" s="5"/>
      <c r="E84" s="5"/>
      <c r="I84" s="12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ASUSZEN</cp:lastModifiedBy>
  <dcterms:created xsi:type="dcterms:W3CDTF">2011-08-11T09:01:00Z</dcterms:created>
  <dcterms:modified xsi:type="dcterms:W3CDTF">2015-06-02T16:01:20Z</dcterms:modified>
  <cp:category/>
  <cp:version/>
  <cp:contentType/>
  <cp:contentStatus/>
</cp:coreProperties>
</file>