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tabRatio="930" activeTab="5"/>
  </bookViews>
  <sheets>
    <sheet name="Sigortalı Sayıları" sheetId="1" r:id="rId1"/>
    <sheet name="4a_Sektör" sheetId="2" r:id="rId2"/>
    <sheet name="4a_İşyeri_Sektör" sheetId="3" r:id="rId3"/>
    <sheet name="4a_İmalat_Sektör" sheetId="4" r:id="rId4"/>
    <sheet name="4a_İşyeri_İmalat_Sektör" sheetId="5" r:id="rId5"/>
    <sheet name="4a_İl" sheetId="6" r:id="rId6"/>
    <sheet name="4b_Esnaf_İl" sheetId="7" r:id="rId7"/>
    <sheet name="4b_Tarım_İl" sheetId="8" r:id="rId8"/>
    <sheet name="4c_Kamu_İl " sheetId="9" r:id="rId9"/>
    <sheet name="4a_İşyeri_İl" sheetId="10" r:id="rId10"/>
    <sheet name="4a_Kadın_Sektör" sheetId="11" r:id="rId11"/>
    <sheet name="4a_Kadın_İmalat_Sektör" sheetId="12" r:id="rId12"/>
    <sheet name="4a_Kadın_İl" sheetId="13" r:id="rId13"/>
    <sheet name="İşsizlikSigortası_Başvuru" sheetId="14" r:id="rId14"/>
    <sheet name="İşsizlikSigortası_Ödeme" sheetId="15" r:id="rId15"/>
    <sheet name="Endeksler" sheetId="16" r:id="rId16"/>
    <sheet name="Endeksler 2" sheetId="17" r:id="rId17"/>
  </sheets>
  <definedNames>
    <definedName name="_xlnm._FilterDatabase" localSheetId="3" hidden="1">'4a_İmalat_Sektör'!$A$1:$M$26</definedName>
    <definedName name="_xlnm._FilterDatabase" localSheetId="9" hidden="1">'4a_İşyeri_İl'!$A$1:$M$90</definedName>
    <definedName name="_xlnm._FilterDatabase" localSheetId="4" hidden="1">'4a_İşyeri_İmalat_Sektör'!$A$1:$M$25</definedName>
    <definedName name="_xlnm._FilterDatabase" localSheetId="2" hidden="1">'4a_İşyeri_Sektör'!$A$1:$M$95</definedName>
    <definedName name="_xlnm._FilterDatabase" localSheetId="12" hidden="1">'4a_Kadın_İl'!$A$1:$N$83</definedName>
    <definedName name="_xlnm._FilterDatabase" localSheetId="11" hidden="1">'4a_Kadın_İmalat_Sektör'!$A$1:$M$27</definedName>
    <definedName name="_xlnm._FilterDatabase" localSheetId="10" hidden="1">'4a_Kadın_Sektör'!$A$1:$M$90</definedName>
    <definedName name="_xlnm._FilterDatabase" localSheetId="6" hidden="1">'4b_Esnaf_İl'!$A$1:$M$84</definedName>
    <definedName name="_xlnm._FilterDatabase" localSheetId="7" hidden="1">'4b_Tarım_İl'!$A$1:$M$84</definedName>
    <definedName name="_xlnm._FilterDatabase" localSheetId="8" hidden="1">'4c_Kamu_İl '!$A$1:$M$83</definedName>
    <definedName name="_xlnm._FilterDatabase" localSheetId="13" hidden="1">'İşsizlikSigortası_Başvuru'!$A$1:$F$83</definedName>
    <definedName name="_xlnm._FilterDatabase" localSheetId="14" hidden="1">'İşsizlikSigortası_Ödeme'!$A$1:$G$83</definedName>
  </definedNames>
  <calcPr fullCalcOnLoad="1"/>
</workbook>
</file>

<file path=xl/sharedStrings.xml><?xml version="1.0" encoding="utf-8"?>
<sst xmlns="http://schemas.openxmlformats.org/spreadsheetml/2006/main" count="1158" uniqueCount="331">
  <si>
    <t>Aylar</t>
  </si>
  <si>
    <t>FAALİYET KODU</t>
  </si>
  <si>
    <t xml:space="preserve">BİTKİSEL VE HAYVANSAL ÜRETİM        </t>
  </si>
  <si>
    <t xml:space="preserve">ORMANCILIK VE TOMRUKÇULUK           </t>
  </si>
  <si>
    <t xml:space="preserve">BALIKÇILIK VE SU ÜRÜNLERİ YETİŞ.    </t>
  </si>
  <si>
    <t xml:space="preserve">KÖMÜR VE LİNYİT ÇIKARTILMASI        </t>
  </si>
  <si>
    <t xml:space="preserve">HAM PETROL VE DOĞALGAZ ÇIKARIMI     </t>
  </si>
  <si>
    <t xml:space="preserve">METAL CEVHERİ MADENCİLİĞİ           </t>
  </si>
  <si>
    <t xml:space="preserve">DİĞER MADENCİLİK VE TAŞ OCAKÇILIĞI  </t>
  </si>
  <si>
    <t xml:space="preserve">MADENCİLİĞİ DESTEKLEYİCİ HİZMET     </t>
  </si>
  <si>
    <t xml:space="preserve">GIDA ÜRÜNLERİ İMALATI               </t>
  </si>
  <si>
    <t xml:space="preserve">İÇECEK İMALATI                      </t>
  </si>
  <si>
    <t xml:space="preserve">TÜTÜN ÜRÜNLERİ İMALATI              </t>
  </si>
  <si>
    <t xml:space="preserve">TEKSTİL ÜRÜNLERİ İMALATI            </t>
  </si>
  <si>
    <t xml:space="preserve">GİYİM EŞYALARI İMALATI              </t>
  </si>
  <si>
    <t xml:space="preserve">DERİ VE İLGİLİ ÜRÜNLER İMALATI      </t>
  </si>
  <si>
    <t xml:space="preserve">AĞAÇ,AĞAÇ ÜRÜNLERİ VE MANTAR ÜR.   </t>
  </si>
  <si>
    <t xml:space="preserve">KAĞIT VE KAĞIT ÜRÜNLERİ İMALATI     </t>
  </si>
  <si>
    <t>KAYITLI MEDYANIN BASILMASI VE ÇOĞ.</t>
  </si>
  <si>
    <t xml:space="preserve">KOK KÖMÜRÜ VE PETROL ÜRÜNLERİ İM. </t>
  </si>
  <si>
    <t xml:space="preserve">KİMYASAL ÜRÜNLERİ İMALATI           </t>
  </si>
  <si>
    <t xml:space="preserve">ECZACILIK VE ECZ.İLİŞKİN MALZ.İMAL. </t>
  </si>
  <si>
    <t xml:space="preserve">KAUÇUK VE PLASTİK ÜRÜNLER İMALATI   </t>
  </si>
  <si>
    <t xml:space="preserve">METALİK OLMAYAN ÜRÜNLER İMALATI     </t>
  </si>
  <si>
    <t xml:space="preserve">ANA METAL SANAYİ                    </t>
  </si>
  <si>
    <t>FABRİK.METAL ÜRÜNLERİ(MAK.TEC.HAR)</t>
  </si>
  <si>
    <t>BİLGİSAYAR, ELEKRONİK VE OPTİK ÜR.</t>
  </si>
  <si>
    <t xml:space="preserve">ELEKTRİKLİ TECHİZAT İMALATI         </t>
  </si>
  <si>
    <t xml:space="preserve">MAKİNE VE EKİPMAN İMALATI           </t>
  </si>
  <si>
    <t xml:space="preserve">MOTORLU KARA TAŞITI VE RÖMORK İM. </t>
  </si>
  <si>
    <t xml:space="preserve">DİĞER ULAŞIM ARAÇLARI İMALATI       </t>
  </si>
  <si>
    <t xml:space="preserve">MOBİLYA İMALATI                     </t>
  </si>
  <si>
    <t xml:space="preserve">DİĞER İMALATLAR                     </t>
  </si>
  <si>
    <t xml:space="preserve">MAKİNE VE EKİPMAN.KURULUMU VE ONAR. </t>
  </si>
  <si>
    <t>ELK.GAZ,BUHAR VE HAVA.SİS.ÜRET.DAĞT.</t>
  </si>
  <si>
    <t>SUYUN TOPLANMASI ARITILMASI VE DAĞT.</t>
  </si>
  <si>
    <t xml:space="preserve">KANALİZASYON                        </t>
  </si>
  <si>
    <t xml:space="preserve">ATIK MADDELERİN DEĞERLENDİRİLMESİ   </t>
  </si>
  <si>
    <t xml:space="preserve">İYİLEŞTİRME VE DİĞER ATIK YÖN.HİZ.  </t>
  </si>
  <si>
    <t xml:space="preserve">BİNA İNŞAATI                        </t>
  </si>
  <si>
    <t xml:space="preserve">BİNA DIŞI YAPILARIN İNŞAATI         </t>
  </si>
  <si>
    <t xml:space="preserve">ÖZEL İNŞAAT FAALİYETLERİ            </t>
  </si>
  <si>
    <t>TOPTAN VE PER.TİC.VE MOT.TAŞIT.ON..</t>
  </si>
  <si>
    <t xml:space="preserve">TOPTAN TİC.(MOT.TAŞIT.ONAR.HARİÇ)   </t>
  </si>
  <si>
    <t>PERAKENDE TİC.(MOT.TAŞIT.ONAR.HARİÇ)</t>
  </si>
  <si>
    <t xml:space="preserve">KARA TAŞIMA.VE BORU HATTI TAŞI.   </t>
  </si>
  <si>
    <t xml:space="preserve">SU YOLU TAŞIMACILIĞI                </t>
  </si>
  <si>
    <t xml:space="preserve">HAVAYOLU TAŞIMACILIĞI               </t>
  </si>
  <si>
    <t>TAŞIMA.İÇİN DEPOLAMA VE DESTEK.FA.</t>
  </si>
  <si>
    <t xml:space="preserve">POSTA VE KURYE FAALİYETLERİ         </t>
  </si>
  <si>
    <t xml:space="preserve">KONAKLAMA                           </t>
  </si>
  <si>
    <t xml:space="preserve">YİYECEK VE İÇECEK HİZMETİ FAAL.     </t>
  </si>
  <si>
    <t xml:space="preserve">YAYIMCILIK FAALİYETLERİ             </t>
  </si>
  <si>
    <t>SİNEMA FİLMİ VE SES KAYDI YAYIMCILI.</t>
  </si>
  <si>
    <t xml:space="preserve">PROGRAMCILIK VE YAYINCILIK FAAL.    </t>
  </si>
  <si>
    <t xml:space="preserve">TELEKOMİNİKASYON                    </t>
  </si>
  <si>
    <t xml:space="preserve">BİLGİSAYAR PROGRAMLAMA VE DANIŞ.    </t>
  </si>
  <si>
    <t xml:space="preserve">BİLGİ HİZMET FAALİYETLERİ           </t>
  </si>
  <si>
    <t xml:space="preserve">FİNANSAL HİZMET.(SİG.VE EMEK.HAR.) </t>
  </si>
  <si>
    <t>SİGORTA REAS.EMEK.FONL(ZOR.S.G.HARİÇ)</t>
  </si>
  <si>
    <t xml:space="preserve">FİNANS.VE SİG.HİZ.İÇİN YARD.FAAL.   </t>
  </si>
  <si>
    <t xml:space="preserve">GAYRİMENKUL FAALİYETLERİ            </t>
  </si>
  <si>
    <t xml:space="preserve">HUKUKİ VE MUHASEBE FAALİYETLERİ     </t>
  </si>
  <si>
    <t xml:space="preserve">İDARİ DANIŞMANLIK FAALİYETLERİ      </t>
  </si>
  <si>
    <t xml:space="preserve">MİMARLIK VE MÜHENDİSLİK FAALİYETİ   </t>
  </si>
  <si>
    <t xml:space="preserve">BİLİMSEL ARAŞTIRMA VE GELİŞ.FAAL.   </t>
  </si>
  <si>
    <t xml:space="preserve">REKLAMCILIK VE PAZAR ARAŞTIRMASI    </t>
  </si>
  <si>
    <t xml:space="preserve">DİĞER MESLEKİ,BİLİM.VE TEK.FAAL.    </t>
  </si>
  <si>
    <t xml:space="preserve">VETERİNERLİK HİZMETLERİ             </t>
  </si>
  <si>
    <t xml:space="preserve">KİRALAMA VE LEASING FAALİYETLERİ    </t>
  </si>
  <si>
    <t xml:space="preserve">İSTİHDAM FAALİYETLERİ               </t>
  </si>
  <si>
    <t xml:space="preserve">SEYAHAT ACENTESİ,TUR OPER.REZ.HİZ   </t>
  </si>
  <si>
    <t xml:space="preserve">GÜVENLİK VE SORUŞTURMA FA.    </t>
  </si>
  <si>
    <t xml:space="preserve">BİNA VE ÇEVRE DÜZENLEME FA.   </t>
  </si>
  <si>
    <t xml:space="preserve">BÜRO YÖNETİMİ,BÜRO DESTEĞİ FAAL.    </t>
  </si>
  <si>
    <t xml:space="preserve">KAMU YÖN.VE SAVUNMA,ZOR.SOS.GÜV.    </t>
  </si>
  <si>
    <t xml:space="preserve">EĞİTİM                              </t>
  </si>
  <si>
    <t xml:space="preserve">İNSAN SAĞLIĞI HİZMETLERİ            </t>
  </si>
  <si>
    <t xml:space="preserve">YATILI BAKIM FAALİYETLERİ           </t>
  </si>
  <si>
    <t xml:space="preserve">SOSYAL HİZMETLER                    </t>
  </si>
  <si>
    <t xml:space="preserve">YARATICI SANATLAR,EĞLENCE FAAL.     </t>
  </si>
  <si>
    <t xml:space="preserve">KÜTÜPHANE,ARŞİV VE MÜZELER          </t>
  </si>
  <si>
    <t xml:space="preserve">KUMAR VE MÜŞTEREK BAHİS FAAL        </t>
  </si>
  <si>
    <t xml:space="preserve">SPOR, EĞLENCE VE DİNLENCE FAAL.     </t>
  </si>
  <si>
    <t xml:space="preserve">ÜYE OLUNAN KURULUŞ FAALİYETLERİ     </t>
  </si>
  <si>
    <t xml:space="preserve">BİLGİSAYAR VE KİŞİSEL EV EŞYA.ON. </t>
  </si>
  <si>
    <t xml:space="preserve">DİĞER HİZMET FAALİYETLERİ           </t>
  </si>
  <si>
    <t xml:space="preserve">EV İÇİ ÇALIŞANLARIN FAALİYETLERİ    </t>
  </si>
  <si>
    <t xml:space="preserve">HANEHALKLARI TAR.KENDİ İHT.FAAL.    </t>
  </si>
  <si>
    <t xml:space="preserve">ULUSLARARASI ÖRGÜT VE TEMS.FA.    </t>
  </si>
  <si>
    <t>T O P L A M</t>
  </si>
  <si>
    <t>FAALİYET GRUPLARI</t>
  </si>
  <si>
    <t>İL KODU</t>
  </si>
  <si>
    <t xml:space="preserve">ADANA     </t>
  </si>
  <si>
    <t xml:space="preserve">ADIYAMAN  </t>
  </si>
  <si>
    <t xml:space="preserve">AFYONKARAHİSAR   </t>
  </si>
  <si>
    <t xml:space="preserve">AĞRI      </t>
  </si>
  <si>
    <t xml:space="preserve">AMASYA    </t>
  </si>
  <si>
    <t xml:space="preserve">ANKARA    </t>
  </si>
  <si>
    <t xml:space="preserve">ANTALYA   </t>
  </si>
  <si>
    <t xml:space="preserve">ARTVİN    </t>
  </si>
  <si>
    <t xml:space="preserve">AYDIN     </t>
  </si>
  <si>
    <t xml:space="preserve">BALIKESİR </t>
  </si>
  <si>
    <t xml:space="preserve">BİLECİK   </t>
  </si>
  <si>
    <t xml:space="preserve">BİNGÖL    </t>
  </si>
  <si>
    <t xml:space="preserve">BİTLİS    </t>
  </si>
  <si>
    <t xml:space="preserve">BOLU      </t>
  </si>
  <si>
    <t xml:space="preserve">BURDUR    </t>
  </si>
  <si>
    <t xml:space="preserve">BURSA     </t>
  </si>
  <si>
    <t xml:space="preserve">ÇANAKKALE </t>
  </si>
  <si>
    <t xml:space="preserve">ÇANKIRI   </t>
  </si>
  <si>
    <t xml:space="preserve">ÇORUM     </t>
  </si>
  <si>
    <t xml:space="preserve">DENİZLİ   </t>
  </si>
  <si>
    <t>DİYARBAKIR</t>
  </si>
  <si>
    <t xml:space="preserve">EDİRNE    </t>
  </si>
  <si>
    <t xml:space="preserve">ELAZIĞ    </t>
  </si>
  <si>
    <t xml:space="preserve">ERZİNCAN  </t>
  </si>
  <si>
    <t xml:space="preserve">ERZURUM   </t>
  </si>
  <si>
    <t xml:space="preserve">ESKİŞEHİR </t>
  </si>
  <si>
    <t xml:space="preserve">GAZİANTEP </t>
  </si>
  <si>
    <t xml:space="preserve">GİRESUN   </t>
  </si>
  <si>
    <t xml:space="preserve">GÜMÜŞHANE </t>
  </si>
  <si>
    <t xml:space="preserve">HAKKARİ   </t>
  </si>
  <si>
    <t xml:space="preserve">HATAY     </t>
  </si>
  <si>
    <t xml:space="preserve">ISPARTA   </t>
  </si>
  <si>
    <t xml:space="preserve">MERSİN    </t>
  </si>
  <si>
    <t xml:space="preserve">İSTANBUL  </t>
  </si>
  <si>
    <t xml:space="preserve">İZMİR     </t>
  </si>
  <si>
    <t xml:space="preserve">KARS      </t>
  </si>
  <si>
    <t xml:space="preserve">KASTAMONU </t>
  </si>
  <si>
    <t xml:space="preserve">KAYSERİ   </t>
  </si>
  <si>
    <t>KIRKLARELİ</t>
  </si>
  <si>
    <t xml:space="preserve">KIRŞEHİR  </t>
  </si>
  <si>
    <t xml:space="preserve">KOCAELİ   </t>
  </si>
  <si>
    <t xml:space="preserve">KONYA     </t>
  </si>
  <si>
    <t xml:space="preserve">KÜTAHYA   </t>
  </si>
  <si>
    <t xml:space="preserve">MALATYA   </t>
  </si>
  <si>
    <t xml:space="preserve">MANİSA    </t>
  </si>
  <si>
    <t xml:space="preserve">K.MARAŞ   </t>
  </si>
  <si>
    <t xml:space="preserve">MARDİN    </t>
  </si>
  <si>
    <t xml:space="preserve">MUĞLA     </t>
  </si>
  <si>
    <t xml:space="preserve">MUŞ       </t>
  </si>
  <si>
    <t xml:space="preserve">NEVŞEHİR  </t>
  </si>
  <si>
    <t xml:space="preserve">NİĞDE     </t>
  </si>
  <si>
    <t xml:space="preserve">ORDU      </t>
  </si>
  <si>
    <t xml:space="preserve">RİZE      </t>
  </si>
  <si>
    <t xml:space="preserve">SAKARYA   </t>
  </si>
  <si>
    <t xml:space="preserve">SAMSUN    </t>
  </si>
  <si>
    <t xml:space="preserve">SİİRT     </t>
  </si>
  <si>
    <t xml:space="preserve">SİNOP     </t>
  </si>
  <si>
    <t xml:space="preserve">SIVAS     </t>
  </si>
  <si>
    <t xml:space="preserve">TEKİRDAĞ  </t>
  </si>
  <si>
    <t xml:space="preserve">TOKAT     </t>
  </si>
  <si>
    <t xml:space="preserve">TRABZON   </t>
  </si>
  <si>
    <t xml:space="preserve">TUNCELİ   </t>
  </si>
  <si>
    <t xml:space="preserve">URFA      </t>
  </si>
  <si>
    <t xml:space="preserve">UŞAK      </t>
  </si>
  <si>
    <t xml:space="preserve">VAN       </t>
  </si>
  <si>
    <t xml:space="preserve">YOZGAT    </t>
  </si>
  <si>
    <t xml:space="preserve">ZONGULDAK </t>
  </si>
  <si>
    <t xml:space="preserve">AKSARAY   </t>
  </si>
  <si>
    <t xml:space="preserve">BAYBURT   </t>
  </si>
  <si>
    <t xml:space="preserve">KARAMAN   </t>
  </si>
  <si>
    <t xml:space="preserve">KIRIKKALE </t>
  </si>
  <si>
    <t xml:space="preserve">BATMAN    </t>
  </si>
  <si>
    <t xml:space="preserve">ŞIRNAK    </t>
  </si>
  <si>
    <t xml:space="preserve">BARTIN    </t>
  </si>
  <si>
    <t xml:space="preserve">ARDAHAN   </t>
  </si>
  <si>
    <t xml:space="preserve">IĞDIR     </t>
  </si>
  <si>
    <t xml:space="preserve">YALOVA    </t>
  </si>
  <si>
    <t xml:space="preserve">KARABÜK   </t>
  </si>
  <si>
    <t xml:space="preserve">KİLİS     </t>
  </si>
  <si>
    <t xml:space="preserve">OSMANİYE  </t>
  </si>
  <si>
    <t xml:space="preserve">DÜZCE     </t>
  </si>
  <si>
    <t>TOPLAM</t>
  </si>
  <si>
    <t>İLLER</t>
  </si>
  <si>
    <t>ADANA</t>
  </si>
  <si>
    <t>ADIYAMAN</t>
  </si>
  <si>
    <t>AFYONKARAHİSAR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</si>
  <si>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</si>
  <si>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</si>
  <si>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</si>
  <si>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</si>
  <si>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</si>
  <si>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</si>
  <si>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</si>
  <si>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</si>
  <si>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</si>
  <si>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</si>
  <si>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</si>
  <si>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</si>
  <si>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</si>
  <si>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</si>
  <si>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</si>
  <si>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</si>
  <si>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</si>
  <si>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</si>
  <si>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</si>
  <si>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</si>
  <si>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</si>
  <si>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</si>
  <si>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</si>
  <si>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</si>
  <si>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</si>
  <si>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</si>
  <si>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</si>
  <si>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</si>
  <si>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</si>
  <si>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</si>
  <si>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</si>
  <si>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</si>
  <si>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</si>
  <si>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</si>
  <si>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</si>
  <si>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</si>
  <si>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</si>
  <si>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</si>
  <si>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</si>
  <si>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</si>
  <si>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</si>
  <si>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</si>
  <si>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</si>
  <si>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KİLİS</t>
  </si>
  <si>
    <t>KIRIKKALE</t>
  </si>
  <si>
    <t>KIRŞEHİR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</si>
  <si>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</si>
  <si>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</si>
  <si>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</si>
  <si>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</si>
  <si>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</si>
  <si>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</si>
  <si>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</si>
  <si>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</si>
  <si>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</si>
  <si>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</si>
  <si>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</si>
  <si>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</si>
  <si>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</si>
  <si>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</si>
  <si>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</si>
  <si>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</si>
  <si>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</si>
  <si>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</si>
  <si>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</si>
  <si>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</si>
  <si>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</si>
  <si>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</si>
  <si>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</si>
  <si>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</si>
  <si>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</si>
  <si>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</si>
  <si>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</si>
  <si>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</si>
  <si>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</si>
  <si>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</si>
  <si>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 xml:space="preserve">Toplam Kayıtlı İstihdam </t>
  </si>
  <si>
    <t xml:space="preserve">Toplam Kayıtlı İstihdam (Mevsimsellikten Arındırılmış) </t>
  </si>
  <si>
    <t>Endeks</t>
  </si>
  <si>
    <t>Endeks (Mevsimsellikten Arındırılmış)</t>
  </si>
  <si>
    <t xml:space="preserve">Kadın İstihdamının Toplam İstihdama Oranı </t>
  </si>
  <si>
    <t xml:space="preserve">Kadın İstihdamının Toplam İstihdama Oranı   (Mevsimsellikten Arındırılmış) </t>
  </si>
  <si>
    <t>İMALAT T O P L A M</t>
  </si>
  <si>
    <t>4/a</t>
  </si>
  <si>
    <t>4/a_endeks</t>
  </si>
  <si>
    <t>4/a(MA)</t>
  </si>
  <si>
    <t>4/a(MA)_endeks</t>
  </si>
  <si>
    <t>4/c_endeks</t>
  </si>
  <si>
    <t>4/c</t>
  </si>
  <si>
    <t>4/c (MA)</t>
  </si>
  <si>
    <t>4/c (MA)_endeks</t>
  </si>
  <si>
    <t>4/b Tarım</t>
  </si>
  <si>
    <t>4/b Tarım (MA)</t>
  </si>
  <si>
    <t>4/b Tarım (MA)_endeks</t>
  </si>
  <si>
    <t>4/b_Tarım_endeks</t>
  </si>
  <si>
    <t>4/b Esnaf</t>
  </si>
  <si>
    <t>4/b Esnaf (MA)</t>
  </si>
  <si>
    <t>4/b_Esnaf_endeks</t>
  </si>
  <si>
    <t>4/b Esnaf (MA)_endeks</t>
  </si>
  <si>
    <t xml:space="preserve">Zorunlu Sigortalı Sayıları (4/a) (Mevsimsellikten Arındırılmış) </t>
  </si>
  <si>
    <t xml:space="preserve">Zorunlu Sigortalı Sayıları (4/b) (Mevsimsellikten Arındırılmış) </t>
  </si>
  <si>
    <t xml:space="preserve">Aktif Sigortalı Sayıları (4/c) (Mevsimsellikten Arındırılmış) </t>
  </si>
  <si>
    <t>Aktif Sigortalı Sayıları (4/c)</t>
  </si>
  <si>
    <t>Zorunlu Sigortalı Sayıları (4/b)</t>
  </si>
  <si>
    <t>Zorunlu Sigortalı Sayıları (4/a)</t>
  </si>
  <si>
    <t>Sektörün payı (Şubat 2013)</t>
  </si>
  <si>
    <t>Şubat 2013 (Mevsimsellikten Arındırılmış)</t>
  </si>
  <si>
    <t>İlin Payı (Şubat 2013)</t>
  </si>
  <si>
    <t>Başvuru Sayısındaki Değişim (Şubat 2013 -Şubat 2012)</t>
  </si>
  <si>
    <t>Başvuru Sayısındaki Fark (Şubat 2013 -Şubat 2012)</t>
  </si>
  <si>
    <t>Ödeme Yapılan Kişi Sayısındaki Değişim (Şubat 2013 -Şubat 2012)</t>
  </si>
  <si>
    <t>Ödeme Yapılan Kişi Sayısındaki Fark (Şubat 2013 -Şubat 2012)</t>
  </si>
  <si>
    <t>Sektörün payı (Mart 2013)</t>
  </si>
  <si>
    <t>Çalışan Sayısında Değişim (Mart 2013 - Mart 2012)</t>
  </si>
  <si>
    <t>Çalışan Sayısındaki Fark (Mart 2013 - Mart 2012)</t>
  </si>
  <si>
    <t>Artışta Sektörün Payı (%) (Mart 2013)</t>
  </si>
  <si>
    <t>Mart 2013 (Mevsimsellikten Arındırılmış)</t>
  </si>
  <si>
    <t>Çalışan Sayısında Değişim (Mart 2013 - Şubat 2013) (Mevsimsellikten Arındırılmış)</t>
  </si>
  <si>
    <t>Çalışan Sayısındaki Fark (Mart 2013 - Şubat 2013)  (Mevsimsellikten Arındırılmış)</t>
  </si>
  <si>
    <t>İşyeri Sayısında Değişim (Mart 2013 - Mart 2012)</t>
  </si>
  <si>
    <t>İşyeri Sayısındaki Fark (Mart 2013 - Mart 2012)</t>
  </si>
  <si>
    <t>İşyeri Sayısında Değişim (Mart 2013 - Şubat 2013) (Mevsimsellikten Arındırılmış)</t>
  </si>
  <si>
    <t>İşyeri Sayısındaki Fark (Mart 2013 - Şubat 2013) (Mevsimsellikten Arındırılmış)</t>
  </si>
  <si>
    <t>Çalışan Sayısındaki Fark (Mart 2013 - Şubat 2013) (Mevsimsellikten Arındırılmış)</t>
  </si>
  <si>
    <t>İlin Payı (Mart 2013)</t>
  </si>
  <si>
    <t>Çalışan Sayısında Değişim (Mart 2013 -Mart 2012)</t>
  </si>
  <si>
    <t>Çalışan Sayısındaki Fark  (Mart 2013 -Mart 2012)</t>
  </si>
  <si>
    <t>Artışta İlin Payı (%) (Mart 2013)</t>
  </si>
  <si>
    <t>Çalışan Sayısında Değişim (Mart 2013 -Şubat 2013) (Mevsimsellikten Arındırılmış)</t>
  </si>
  <si>
    <t>Çalışan Sayısındaki Fark (Mart 2013 -Şubat 2013) (Mevsimsellikten Arındırılmış)</t>
  </si>
  <si>
    <t>Esnaf Sayısında Değişim (Mart 2013 -Mart 2012)</t>
  </si>
  <si>
    <t>Esnaf Sayısındaki Fark (Mart 2013 -Mart 2012)</t>
  </si>
  <si>
    <t>Esnaf Sayısında Değişim (Mart 2013 -Şubat 2013) (Mevsimsellikten Arındırılmış)</t>
  </si>
  <si>
    <t>Esnaf Sayısındaki Fark (Mart 2013 -Şubat 2013)  (Mevsimsellikten Arındırılmış)</t>
  </si>
  <si>
    <t>Çiftçi Sayısında Değişim (Mart 2013 -Mart 2012)</t>
  </si>
  <si>
    <t>Çiftçi Sayısındaki Fark (Mart 2013 -Mart 2012)</t>
  </si>
  <si>
    <t>Çiftçi Sayısında Değişim (Mart 2013 -Şubat 2013) (Mevsimsellikten Arındırılmış)</t>
  </si>
  <si>
    <t>Çiftçi Sayısındaki Fark (Mart 2013 -Şubat 2013) (Mevsimsellikten Arındırılmış)</t>
  </si>
  <si>
    <t>Çalışan Sayısındaki Fark (Mart 2013 -Mart 2012)</t>
  </si>
  <si>
    <t>İşyeri Sayısında Değişim (Mart 2013 -Mart 2012)</t>
  </si>
  <si>
    <t>İşyeri Sayısındaki Fark (Mart 2013 -Mart 2012)</t>
  </si>
  <si>
    <t>İşyeri Sayısında Değişim  (Mart 2013 - Şubat 2013)  (Mevsimsellikten Arındırılmış)</t>
  </si>
  <si>
    <t>İşyeri Sayısındaki Fark (Mart 2013 -Şubat 2013) (Mevsimsellikten Arındırılmış)</t>
  </si>
  <si>
    <t>Sektörün Sigortalı Kadın İstihdamındaki Payı (Mart 2013)</t>
  </si>
  <si>
    <t>Sigortalı Kadın Sayısında Değişim  (Mart 2013 -Şubat 2013) (Mevsimsellikten Arındırılmış)</t>
  </si>
  <si>
    <t>Sigortalı Kadın Sayısındaki Fark (Mart 2013 -Şubat 2013) (Mevsimsellikten Arındırılmış)</t>
  </si>
  <si>
    <t>Sigortalı Kadın Sayısında Değişim (Mart 2013 -Şubat 2013) (Mevsimsellikten Arındırılmış)</t>
  </si>
  <si>
    <t xml:space="preserve">İldeki Kadın İstihdamının Toplam İstihdama Oranı (Mart 2013) </t>
  </si>
  <si>
    <t>Kadın İstihdamındaki Değişim (Mart 2013 -Mart 2012)</t>
  </si>
  <si>
    <t>Kadın İstihdamındaki Fark (Mart 2013 -Mart 2012)</t>
  </si>
  <si>
    <t>Kadın İstihdamında Değişim (Mart 2013 -Şubat 2013) (Mevsimsellikten Arındırılmış)</t>
  </si>
  <si>
    <t>Kadın İstihdamında Fark(Mart 2013 -Şubat 2013) (Mevsimsellikten Arındırılmış)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</si>
</sst>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;[Red]#,##0"/>
    <numFmt numFmtId="165" formatCode="0.0%"/>
    <numFmt numFmtId="166" formatCode="0.0"/>
    <numFmt numFmtId="167" formatCode="#,##0.0"/>
    <numFmt numFmtId="168" formatCode="#,##0_ ;\-#,##0\ "/>
    <numFmt numFmtId="169" formatCode="0.0000"/>
    <numFmt numFmtId="170" formatCode="_-* #,##0\ _T_L_-;\-* #,##0\ _T_L_-;_-* &quot;-&quot;??\ _T_L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 Tur"/>
      <family val="0"/>
    </font>
    <font>
      <b/>
      <sz val="8.5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8"/>
      <name val="Tahoma"/>
      <family val="2"/>
    </font>
    <font>
      <sz val="9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hair"/>
      <bottom/>
    </border>
    <border>
      <left style="medium"/>
      <right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5" fillId="0" borderId="0" applyNumberFormat="0" applyFill="0" applyBorder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Font="1" applyAlignment="1">
      <alignment/>
    </xf>
    <xf numFmtId="0" fontId="4" fillId="33" borderId="10" xfId="50" applyFont="1" applyFill="1" applyBorder="1" applyAlignment="1">
      <alignment horizontal="center"/>
      <protection/>
    </xf>
    <xf numFmtId="0" fontId="4" fillId="33" borderId="11" xfId="50" applyFont="1" applyFill="1" applyBorder="1" applyAlignment="1">
      <alignment horizontal="center"/>
      <protection/>
    </xf>
    <xf numFmtId="3" fontId="0" fillId="0" borderId="0" xfId="0" applyNumberFormat="1" applyAlignment="1">
      <alignment/>
    </xf>
    <xf numFmtId="0" fontId="3" fillId="33" borderId="10" xfId="53" applyFont="1" applyFill="1" applyBorder="1" applyAlignment="1" quotePrefix="1">
      <alignment horizontal="center" vertical="top"/>
      <protection/>
    </xf>
    <xf numFmtId="0" fontId="3" fillId="33" borderId="12" xfId="53" applyFont="1" applyFill="1" applyBorder="1" applyAlignment="1" quotePrefix="1">
      <alignment horizontal="center" vertical="top"/>
      <protection/>
    </xf>
    <xf numFmtId="0" fontId="4" fillId="0" borderId="13" xfId="53" applyFont="1" applyFill="1" applyBorder="1" applyAlignment="1">
      <alignment vertical="center"/>
      <protection/>
    </xf>
    <xf numFmtId="0" fontId="4" fillId="0" borderId="14" xfId="53" applyFont="1" applyFill="1" applyBorder="1" applyAlignment="1">
      <alignment vertical="center"/>
      <protection/>
    </xf>
    <xf numFmtId="0" fontId="4" fillId="0" borderId="15" xfId="53" applyFont="1" applyFill="1" applyBorder="1" applyAlignment="1">
      <alignment vertical="center"/>
      <protection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0" xfId="0" applyNumberFormat="1" applyBorder="1" applyAlignment="1">
      <alignment/>
    </xf>
    <xf numFmtId="17" fontId="44" fillId="34" borderId="18" xfId="0" applyNumberFormat="1" applyFont="1" applyFill="1" applyBorder="1" applyAlignment="1">
      <alignment horizontal="center" vertic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17" fontId="44" fillId="34" borderId="21" xfId="0" applyNumberFormat="1" applyFont="1" applyFill="1" applyBorder="1" applyAlignment="1">
      <alignment horizontal="center" vertical="center" wrapText="1"/>
    </xf>
    <xf numFmtId="165" fontId="0" fillId="0" borderId="19" xfId="0" applyNumberFormat="1" applyBorder="1" applyAlignment="1">
      <alignment/>
    </xf>
    <xf numFmtId="165" fontId="0" fillId="0" borderId="20" xfId="0" applyNumberFormat="1" applyBorder="1" applyAlignment="1">
      <alignment/>
    </xf>
    <xf numFmtId="0" fontId="44" fillId="34" borderId="18" xfId="0" applyFont="1" applyFill="1" applyBorder="1" applyAlignment="1">
      <alignment horizontal="center" vertical="center"/>
    </xf>
    <xf numFmtId="3" fontId="0" fillId="0" borderId="22" xfId="0" applyNumberFormat="1" applyBorder="1" applyAlignment="1">
      <alignment/>
    </xf>
    <xf numFmtId="0" fontId="44" fillId="34" borderId="21" xfId="0" applyFont="1" applyFill="1" applyBorder="1" applyAlignment="1">
      <alignment horizontal="center" vertical="center" wrapText="1"/>
    </xf>
    <xf numFmtId="0" fontId="4" fillId="33" borderId="23" xfId="50" applyFont="1" applyFill="1" applyBorder="1" applyAlignment="1">
      <alignment horizontal="center"/>
      <protection/>
    </xf>
    <xf numFmtId="0" fontId="4" fillId="0" borderId="13" xfId="50" applyFont="1" applyBorder="1">
      <alignment/>
      <protection/>
    </xf>
    <xf numFmtId="0" fontId="4" fillId="0" borderId="14" xfId="50" applyFont="1" applyBorder="1">
      <alignment/>
      <protection/>
    </xf>
    <xf numFmtId="0" fontId="4" fillId="0" borderId="15" xfId="50" applyFont="1" applyBorder="1">
      <alignment/>
      <protection/>
    </xf>
    <xf numFmtId="164" fontId="0" fillId="0" borderId="17" xfId="0" applyNumberFormat="1" applyBorder="1" applyAlignment="1">
      <alignment/>
    </xf>
    <xf numFmtId="165" fontId="44" fillId="0" borderId="21" xfId="0" applyNumberFormat="1" applyFont="1" applyBorder="1" applyAlignment="1">
      <alignment/>
    </xf>
    <xf numFmtId="17" fontId="44" fillId="34" borderId="21" xfId="0" applyNumberFormat="1" applyFont="1" applyFill="1" applyBorder="1" applyAlignment="1">
      <alignment horizontal="center" vertical="center"/>
    </xf>
    <xf numFmtId="0" fontId="4" fillId="0" borderId="24" xfId="53" applyFont="1" applyFill="1" applyBorder="1" applyAlignment="1">
      <alignment vertical="center"/>
      <protection/>
    </xf>
    <xf numFmtId="0" fontId="4" fillId="0" borderId="25" xfId="53" applyFont="1" applyFill="1" applyBorder="1" applyAlignment="1">
      <alignment vertical="center"/>
      <protection/>
    </xf>
    <xf numFmtId="0" fontId="4" fillId="0" borderId="26" xfId="53" applyFont="1" applyFill="1" applyBorder="1" applyAlignment="1">
      <alignment vertical="center"/>
      <protection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4" fillId="0" borderId="18" xfId="0" applyFont="1" applyBorder="1" applyAlignment="1">
      <alignment/>
    </xf>
    <xf numFmtId="0" fontId="44" fillId="0" borderId="21" xfId="0" applyFont="1" applyBorder="1" applyAlignment="1">
      <alignment/>
    </xf>
    <xf numFmtId="165" fontId="0" fillId="0" borderId="20" xfId="66" applyNumberFormat="1" applyFont="1" applyBorder="1" applyAlignment="1">
      <alignment/>
    </xf>
    <xf numFmtId="165" fontId="0" fillId="0" borderId="27" xfId="66" applyNumberFormat="1" applyFont="1" applyBorder="1" applyAlignment="1">
      <alignment/>
    </xf>
    <xf numFmtId="165" fontId="44" fillId="0" borderId="21" xfId="66" applyNumberFormat="1" applyFont="1" applyBorder="1" applyAlignment="1">
      <alignment/>
    </xf>
    <xf numFmtId="165" fontId="44" fillId="0" borderId="28" xfId="66" applyNumberFormat="1" applyFont="1" applyBorder="1" applyAlignment="1">
      <alignment/>
    </xf>
    <xf numFmtId="0" fontId="44" fillId="34" borderId="18" xfId="0" applyFont="1" applyFill="1" applyBorder="1" applyAlignment="1">
      <alignment horizontal="center" vertical="center" wrapText="1"/>
    </xf>
    <xf numFmtId="165" fontId="0" fillId="0" borderId="29" xfId="0" applyNumberFormat="1" applyBorder="1" applyAlignment="1">
      <alignment/>
    </xf>
    <xf numFmtId="165" fontId="0" fillId="0" borderId="17" xfId="0" applyNumberFormat="1" applyBorder="1" applyAlignment="1">
      <alignment/>
    </xf>
    <xf numFmtId="17" fontId="44" fillId="34" borderId="19" xfId="0" applyNumberFormat="1" applyFont="1" applyFill="1" applyBorder="1" applyAlignment="1">
      <alignment horizontal="center" vertical="center" wrapText="1"/>
    </xf>
    <xf numFmtId="165" fontId="44" fillId="0" borderId="18" xfId="0" applyNumberFormat="1" applyFont="1" applyBorder="1" applyAlignment="1">
      <alignment/>
    </xf>
    <xf numFmtId="17" fontId="44" fillId="34" borderId="30" xfId="0" applyNumberFormat="1" applyFont="1" applyFill="1" applyBorder="1" applyAlignment="1">
      <alignment horizontal="center" vertical="center" wrapText="1"/>
    </xf>
    <xf numFmtId="165" fontId="0" fillId="0" borderId="19" xfId="66" applyNumberFormat="1" applyFont="1" applyBorder="1" applyAlignment="1">
      <alignment/>
    </xf>
    <xf numFmtId="0" fontId="44" fillId="34" borderId="31" xfId="0" applyFont="1" applyFill="1" applyBorder="1" applyAlignment="1">
      <alignment horizontal="center" vertical="center" wrapText="1"/>
    </xf>
    <xf numFmtId="0" fontId="4" fillId="0" borderId="32" xfId="53" applyFont="1" applyFill="1" applyBorder="1" applyAlignment="1">
      <alignment vertical="center"/>
      <protection/>
    </xf>
    <xf numFmtId="0" fontId="4" fillId="33" borderId="12" xfId="50" applyFont="1" applyFill="1" applyBorder="1" applyAlignment="1">
      <alignment horizontal="center"/>
      <protection/>
    </xf>
    <xf numFmtId="0" fontId="4" fillId="0" borderId="32" xfId="50" applyFont="1" applyBorder="1">
      <alignment/>
      <protection/>
    </xf>
    <xf numFmtId="0" fontId="44" fillId="34" borderId="21" xfId="0" applyFont="1" applyFill="1" applyBorder="1" applyAlignment="1">
      <alignment horizontal="center" wrapText="1"/>
    </xf>
    <xf numFmtId="166" fontId="0" fillId="0" borderId="17" xfId="0" applyNumberFormat="1" applyBorder="1" applyAlignment="1">
      <alignment/>
    </xf>
    <xf numFmtId="166" fontId="0" fillId="0" borderId="20" xfId="0" applyNumberFormat="1" applyBorder="1" applyAlignment="1">
      <alignment/>
    </xf>
    <xf numFmtId="17" fontId="44" fillId="34" borderId="16" xfId="0" applyNumberFormat="1" applyFont="1" applyFill="1" applyBorder="1" applyAlignment="1">
      <alignment horizontal="center" vertical="center" wrapText="1"/>
    </xf>
    <xf numFmtId="164" fontId="0" fillId="0" borderId="20" xfId="0" applyNumberFormat="1" applyBorder="1" applyAlignment="1">
      <alignment/>
    </xf>
    <xf numFmtId="3" fontId="44" fillId="0" borderId="21" xfId="0" applyNumberFormat="1" applyFont="1" applyBorder="1" applyAlignment="1">
      <alignment/>
    </xf>
    <xf numFmtId="3" fontId="44" fillId="0" borderId="18" xfId="0" applyNumberFormat="1" applyFont="1" applyBorder="1" applyAlignment="1">
      <alignment/>
    </xf>
    <xf numFmtId="164" fontId="44" fillId="0" borderId="18" xfId="0" applyNumberFormat="1" applyFont="1" applyBorder="1" applyAlignment="1">
      <alignment/>
    </xf>
    <xf numFmtId="164" fontId="44" fillId="0" borderId="21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17" fontId="0" fillId="0" borderId="19" xfId="0" applyNumberFormat="1" applyBorder="1" applyAlignment="1">
      <alignment/>
    </xf>
    <xf numFmtId="17" fontId="0" fillId="0" borderId="20" xfId="0" applyNumberFormat="1" applyBorder="1" applyAlignment="1">
      <alignment/>
    </xf>
    <xf numFmtId="0" fontId="44" fillId="34" borderId="31" xfId="0" applyFont="1" applyFill="1" applyBorder="1" applyAlignment="1">
      <alignment horizontal="center"/>
    </xf>
    <xf numFmtId="9" fontId="0" fillId="0" borderId="0" xfId="66" applyFont="1" applyBorder="1" applyAlignment="1">
      <alignment/>
    </xf>
    <xf numFmtId="0" fontId="0" fillId="0" borderId="0" xfId="0" applyBorder="1" applyAlignment="1">
      <alignment/>
    </xf>
    <xf numFmtId="0" fontId="44" fillId="0" borderId="0" xfId="0" applyFont="1" applyAlignment="1">
      <alignment/>
    </xf>
    <xf numFmtId="165" fontId="0" fillId="0" borderId="22" xfId="66" applyNumberFormat="1" applyFont="1" applyBorder="1" applyAlignment="1">
      <alignment/>
    </xf>
    <xf numFmtId="165" fontId="44" fillId="0" borderId="22" xfId="66" applyNumberFormat="1" applyFont="1" applyBorder="1" applyAlignment="1">
      <alignment/>
    </xf>
    <xf numFmtId="3" fontId="0" fillId="0" borderId="33" xfId="0" applyNumberFormat="1" applyBorder="1" applyAlignment="1">
      <alignment/>
    </xf>
    <xf numFmtId="166" fontId="0" fillId="0" borderId="0" xfId="0" applyNumberFormat="1" applyAlignment="1">
      <alignment/>
    </xf>
    <xf numFmtId="0" fontId="45" fillId="0" borderId="0" xfId="0" applyFont="1" applyAlignment="1">
      <alignment/>
    </xf>
    <xf numFmtId="17" fontId="9" fillId="34" borderId="16" xfId="0" applyNumberFormat="1" applyFont="1" applyFill="1" applyBorder="1" applyAlignment="1">
      <alignment horizontal="center" vertical="center" wrapText="1"/>
    </xf>
    <xf numFmtId="17" fontId="9" fillId="34" borderId="21" xfId="0" applyNumberFormat="1" applyFont="1" applyFill="1" applyBorder="1" applyAlignment="1">
      <alignment horizontal="center" vertical="center" wrapText="1"/>
    </xf>
    <xf numFmtId="17" fontId="9" fillId="34" borderId="19" xfId="0" applyNumberFormat="1" applyFont="1" applyFill="1" applyBorder="1" applyAlignment="1">
      <alignment horizontal="center" vertical="center" wrapText="1"/>
    </xf>
    <xf numFmtId="17" fontId="9" fillId="34" borderId="18" xfId="0" applyNumberFormat="1" applyFont="1" applyFill="1" applyBorder="1" applyAlignment="1">
      <alignment horizontal="center" vertical="center" wrapText="1"/>
    </xf>
    <xf numFmtId="17" fontId="9" fillId="34" borderId="21" xfId="0" applyNumberFormat="1" applyFont="1" applyFill="1" applyBorder="1" applyAlignment="1">
      <alignment horizontal="center" vertical="center"/>
    </xf>
    <xf numFmtId="17" fontId="0" fillId="0" borderId="0" xfId="0" applyNumberFormat="1" applyAlignment="1">
      <alignment/>
    </xf>
    <xf numFmtId="165" fontId="0" fillId="0" borderId="0" xfId="66" applyNumberFormat="1" applyFont="1" applyAlignment="1">
      <alignment/>
    </xf>
    <xf numFmtId="165" fontId="0" fillId="0" borderId="16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44" fillId="0" borderId="28" xfId="0" applyNumberFormat="1" applyFont="1" applyBorder="1" applyAlignment="1">
      <alignment/>
    </xf>
    <xf numFmtId="165" fontId="0" fillId="0" borderId="0" xfId="66" applyNumberFormat="1" applyFont="1" applyAlignment="1">
      <alignment/>
    </xf>
    <xf numFmtId="0" fontId="44" fillId="35" borderId="21" xfId="0" applyFont="1" applyFill="1" applyBorder="1" applyAlignment="1">
      <alignment horizontal="center" vertical="center" wrapText="1"/>
    </xf>
    <xf numFmtId="0" fontId="44" fillId="7" borderId="21" xfId="0" applyFont="1" applyFill="1" applyBorder="1" applyAlignment="1">
      <alignment horizontal="center" vertical="center" wrapText="1"/>
    </xf>
    <xf numFmtId="0" fontId="44" fillId="9" borderId="31" xfId="0" applyFont="1" applyFill="1" applyBorder="1" applyAlignment="1">
      <alignment horizontal="center" vertical="center" wrapText="1"/>
    </xf>
    <xf numFmtId="167" fontId="0" fillId="0" borderId="20" xfId="0" applyNumberFormat="1" applyBorder="1" applyAlignment="1">
      <alignment/>
    </xf>
    <xf numFmtId="164" fontId="0" fillId="0" borderId="0" xfId="0" applyNumberFormat="1" applyAlignment="1">
      <alignment/>
    </xf>
    <xf numFmtId="165" fontId="0" fillId="0" borderId="17" xfId="66" applyNumberFormat="1" applyFont="1" applyBorder="1" applyAlignment="1">
      <alignment/>
    </xf>
    <xf numFmtId="165" fontId="44" fillId="0" borderId="18" xfId="66" applyNumberFormat="1" applyFont="1" applyBorder="1" applyAlignment="1">
      <alignment/>
    </xf>
    <xf numFmtId="165" fontId="0" fillId="0" borderId="0" xfId="0" applyNumberFormat="1" applyFill="1" applyBorder="1" applyAlignment="1">
      <alignment/>
    </xf>
    <xf numFmtId="0" fontId="4" fillId="0" borderId="13" xfId="50" applyFont="1" applyFill="1" applyBorder="1">
      <alignment/>
      <protection/>
    </xf>
    <xf numFmtId="0" fontId="4" fillId="0" borderId="14" xfId="50" applyFont="1" applyFill="1" applyBorder="1">
      <alignment/>
      <protection/>
    </xf>
    <xf numFmtId="0" fontId="4" fillId="0" borderId="32" xfId="50" applyFont="1" applyFill="1" applyBorder="1">
      <alignment/>
      <protection/>
    </xf>
    <xf numFmtId="165" fontId="0" fillId="0" borderId="0" xfId="66" applyNumberFormat="1" applyFont="1" applyFill="1" applyBorder="1" applyAlignment="1">
      <alignment/>
    </xf>
    <xf numFmtId="165" fontId="0" fillId="0" borderId="0" xfId="66" applyNumberFormat="1" applyFont="1" applyFill="1" applyBorder="1" applyAlignment="1">
      <alignment/>
    </xf>
    <xf numFmtId="17" fontId="9" fillId="34" borderId="19" xfId="0" applyNumberFormat="1" applyFont="1" applyFill="1" applyBorder="1" applyAlignment="1">
      <alignment horizontal="center" vertical="center"/>
    </xf>
    <xf numFmtId="0" fontId="3" fillId="33" borderId="10" xfId="53" applyNumberFormat="1" applyFont="1" applyFill="1" applyBorder="1" applyAlignment="1" quotePrefix="1">
      <alignment horizontal="center" vertical="top"/>
      <protection/>
    </xf>
    <xf numFmtId="0" fontId="3" fillId="33" borderId="23" xfId="53" applyNumberFormat="1" applyFont="1" applyFill="1" applyBorder="1" applyAlignment="1" quotePrefix="1">
      <alignment horizontal="center" vertical="top"/>
      <protection/>
    </xf>
    <xf numFmtId="168" fontId="0" fillId="0" borderId="0" xfId="0" applyNumberFormat="1" applyAlignment="1">
      <alignment/>
    </xf>
    <xf numFmtId="169" fontId="0" fillId="0" borderId="0" xfId="66" applyNumberFormat="1" applyFont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27" xfId="0" applyNumberFormat="1" applyBorder="1" applyAlignment="1">
      <alignment/>
    </xf>
    <xf numFmtId="17" fontId="9" fillId="34" borderId="30" xfId="0" applyNumberFormat="1" applyFont="1" applyFill="1" applyBorder="1" applyAlignment="1">
      <alignment horizontal="center" vertical="center"/>
    </xf>
    <xf numFmtId="3" fontId="44" fillId="0" borderId="20" xfId="0" applyNumberFormat="1" applyFont="1" applyBorder="1" applyAlignment="1">
      <alignment/>
    </xf>
    <xf numFmtId="3" fontId="44" fillId="0" borderId="28" xfId="0" applyNumberFormat="1" applyFont="1" applyBorder="1" applyAlignment="1">
      <alignment/>
    </xf>
    <xf numFmtId="3" fontId="44" fillId="0" borderId="31" xfId="0" applyNumberFormat="1" applyFont="1" applyBorder="1" applyAlignment="1">
      <alignment/>
    </xf>
    <xf numFmtId="17" fontId="9" fillId="34" borderId="29" xfId="0" applyNumberFormat="1" applyFont="1" applyFill="1" applyBorder="1" applyAlignment="1">
      <alignment horizontal="center" vertical="center" wrapText="1"/>
    </xf>
    <xf numFmtId="164" fontId="0" fillId="0" borderId="19" xfId="0" applyNumberFormat="1" applyBorder="1" applyAlignment="1">
      <alignment/>
    </xf>
    <xf numFmtId="164" fontId="44" fillId="0" borderId="31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164" fontId="0" fillId="0" borderId="22" xfId="0" applyNumberFormat="1" applyBorder="1" applyAlignment="1">
      <alignment/>
    </xf>
    <xf numFmtId="165" fontId="0" fillId="0" borderId="29" xfId="66" applyNumberFormat="1" applyFont="1" applyBorder="1" applyAlignment="1">
      <alignment/>
    </xf>
    <xf numFmtId="165" fontId="0" fillId="0" borderId="30" xfId="66" applyNumberFormat="1" applyFont="1" applyBorder="1" applyAlignment="1">
      <alignment/>
    </xf>
    <xf numFmtId="3" fontId="10" fillId="0" borderId="20" xfId="0" applyNumberFormat="1" applyFont="1" applyBorder="1" applyAlignment="1">
      <alignment/>
    </xf>
    <xf numFmtId="3" fontId="0" fillId="0" borderId="0" xfId="0" applyNumberFormat="1" applyAlignment="1">
      <alignment horizontal="right" vertical="center"/>
    </xf>
    <xf numFmtId="3" fontId="0" fillId="0" borderId="20" xfId="0" applyNumberFormat="1" applyBorder="1" applyAlignment="1">
      <alignment horizontal="right" vertical="center"/>
    </xf>
    <xf numFmtId="167" fontId="0" fillId="0" borderId="20" xfId="0" applyNumberFormat="1" applyFill="1" applyBorder="1" applyAlignment="1">
      <alignment/>
    </xf>
    <xf numFmtId="17" fontId="9" fillId="34" borderId="30" xfId="0" applyNumberFormat="1" applyFont="1" applyFill="1" applyBorder="1" applyAlignment="1">
      <alignment horizontal="center" vertical="center" wrapText="1"/>
    </xf>
    <xf numFmtId="3" fontId="0" fillId="0" borderId="20" xfId="0" applyNumberFormat="1" applyFill="1" applyBorder="1" applyAlignment="1">
      <alignment/>
    </xf>
    <xf numFmtId="3" fontId="0" fillId="0" borderId="22" xfId="0" applyNumberFormat="1" applyFill="1" applyBorder="1" applyAlignment="1">
      <alignment/>
    </xf>
    <xf numFmtId="17" fontId="9" fillId="34" borderId="28" xfId="0" applyNumberFormat="1" applyFont="1" applyFill="1" applyBorder="1" applyAlignment="1">
      <alignment horizontal="center" vertical="center" wrapText="1"/>
    </xf>
    <xf numFmtId="3" fontId="0" fillId="0" borderId="20" xfId="0" applyNumberForma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3" fontId="0" fillId="0" borderId="19" xfId="0" applyNumberFormat="1" applyBorder="1" applyAlignment="1">
      <alignment horizontal="right" vertical="center"/>
    </xf>
    <xf numFmtId="3" fontId="0" fillId="0" borderId="22" xfId="0" applyNumberFormat="1" applyBorder="1" applyAlignment="1">
      <alignment horizontal="right" vertical="center"/>
    </xf>
    <xf numFmtId="3" fontId="0" fillId="0" borderId="19" xfId="0" applyNumberFormat="1" applyFill="1" applyBorder="1" applyAlignment="1">
      <alignment/>
    </xf>
    <xf numFmtId="2" fontId="0" fillId="0" borderId="0" xfId="0" applyNumberFormat="1" applyAlignment="1">
      <alignment/>
    </xf>
    <xf numFmtId="165" fontId="0" fillId="0" borderId="19" xfId="0" applyNumberFormat="1" applyFill="1" applyBorder="1" applyAlignment="1">
      <alignment/>
    </xf>
    <xf numFmtId="165" fontId="0" fillId="0" borderId="20" xfId="0" applyNumberFormat="1" applyFill="1" applyBorder="1" applyAlignment="1">
      <alignment/>
    </xf>
    <xf numFmtId="165" fontId="44" fillId="0" borderId="21" xfId="0" applyNumberFormat="1" applyFont="1" applyFill="1" applyBorder="1" applyAlignment="1">
      <alignment/>
    </xf>
    <xf numFmtId="0" fontId="9" fillId="34" borderId="28" xfId="0" applyFont="1" applyFill="1" applyBorder="1" applyAlignment="1">
      <alignment horizontal="center" vertical="center" wrapText="1"/>
    </xf>
    <xf numFmtId="3" fontId="0" fillId="0" borderId="21" xfId="0" applyNumberFormat="1" applyBorder="1" applyAlignment="1">
      <alignment/>
    </xf>
    <xf numFmtId="0" fontId="30" fillId="0" borderId="0" xfId="0" applyFont="1" applyBorder="1" applyAlignment="1">
      <alignment/>
    </xf>
    <xf numFmtId="3" fontId="0" fillId="0" borderId="27" xfId="0" applyNumberFormat="1" applyFill="1" applyBorder="1" applyAlignment="1">
      <alignment/>
    </xf>
    <xf numFmtId="165" fontId="0" fillId="0" borderId="17" xfId="0" applyNumberFormat="1" applyFill="1" applyBorder="1" applyAlignment="1">
      <alignment/>
    </xf>
    <xf numFmtId="165" fontId="0" fillId="0" borderId="20" xfId="66" applyNumberFormat="1" applyFont="1" applyFill="1" applyBorder="1" applyAlignment="1">
      <alignment/>
    </xf>
    <xf numFmtId="3" fontId="0" fillId="0" borderId="20" xfId="0" applyNumberFormat="1" applyFill="1" applyBorder="1" applyAlignment="1">
      <alignment horizontal="right"/>
    </xf>
    <xf numFmtId="3" fontId="0" fillId="0" borderId="20" xfId="0" applyNumberFormat="1" applyFill="1" applyBorder="1" applyAlignment="1">
      <alignment horizontal="right" vertical="center"/>
    </xf>
    <xf numFmtId="17" fontId="44" fillId="34" borderId="19" xfId="0" applyNumberFormat="1" applyFont="1" applyFill="1" applyBorder="1" applyAlignment="1">
      <alignment horizontal="center" vertical="center"/>
    </xf>
    <xf numFmtId="3" fontId="44" fillId="0" borderId="21" xfId="0" applyNumberFormat="1" applyFont="1" applyFill="1" applyBorder="1" applyAlignment="1">
      <alignment/>
    </xf>
    <xf numFmtId="3" fontId="44" fillId="0" borderId="28" xfId="0" applyNumberFormat="1" applyFont="1" applyFill="1" applyBorder="1" applyAlignment="1">
      <alignment/>
    </xf>
    <xf numFmtId="164" fontId="0" fillId="0" borderId="29" xfId="0" applyNumberFormat="1" applyBorder="1" applyAlignment="1">
      <alignment/>
    </xf>
    <xf numFmtId="164" fontId="0" fillId="0" borderId="33" xfId="0" applyNumberFormat="1" applyBorder="1" applyAlignment="1">
      <alignment/>
    </xf>
    <xf numFmtId="166" fontId="0" fillId="0" borderId="0" xfId="66" applyNumberFormat="1" applyFont="1" applyAlignment="1">
      <alignment/>
    </xf>
    <xf numFmtId="166" fontId="0" fillId="0" borderId="0" xfId="66" applyNumberFormat="1" applyFont="1" applyAlignment="1">
      <alignment/>
    </xf>
    <xf numFmtId="166" fontId="0" fillId="0" borderId="0" xfId="66" applyNumberFormat="1" applyFont="1" applyFill="1" applyAlignment="1">
      <alignment/>
    </xf>
    <xf numFmtId="166" fontId="0" fillId="0" borderId="17" xfId="0" applyNumberFormat="1" applyFill="1" applyBorder="1" applyAlignment="1">
      <alignment/>
    </xf>
    <xf numFmtId="166" fontId="0" fillId="0" borderId="20" xfId="66" applyNumberFormat="1" applyFont="1" applyBorder="1" applyAlignment="1">
      <alignment/>
    </xf>
    <xf numFmtId="2" fontId="0" fillId="0" borderId="20" xfId="66" applyNumberFormat="1" applyFont="1" applyBorder="1" applyAlignment="1">
      <alignment/>
    </xf>
    <xf numFmtId="2" fontId="0" fillId="0" borderId="20" xfId="0" applyNumberFormat="1" applyBorder="1" applyAlignment="1">
      <alignment/>
    </xf>
    <xf numFmtId="167" fontId="0" fillId="0" borderId="27" xfId="0" applyNumberFormat="1" applyBorder="1" applyAlignment="1">
      <alignment/>
    </xf>
    <xf numFmtId="167" fontId="0" fillId="0" borderId="27" xfId="0" applyNumberForma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10" fontId="0" fillId="0" borderId="0" xfId="66" applyNumberFormat="1" applyFont="1" applyFill="1" applyAlignment="1">
      <alignment/>
    </xf>
    <xf numFmtId="165" fontId="0" fillId="0" borderId="0" xfId="66" applyNumberFormat="1" applyFont="1" applyFill="1" applyAlignment="1">
      <alignment/>
    </xf>
    <xf numFmtId="10" fontId="0" fillId="0" borderId="0" xfId="0" applyNumberFormat="1" applyFill="1" applyAlignment="1">
      <alignment/>
    </xf>
    <xf numFmtId="17" fontId="0" fillId="0" borderId="20" xfId="0" applyNumberFormat="1" applyFont="1" applyBorder="1" applyAlignment="1">
      <alignment/>
    </xf>
    <xf numFmtId="3" fontId="44" fillId="0" borderId="21" xfId="0" applyNumberFormat="1" applyFont="1" applyBorder="1" applyAlignment="1">
      <alignment horizontal="right"/>
    </xf>
    <xf numFmtId="3" fontId="44" fillId="0" borderId="21" xfId="0" applyNumberFormat="1" applyFont="1" applyBorder="1" applyAlignment="1">
      <alignment horizontal="right" vertical="center"/>
    </xf>
    <xf numFmtId="166" fontId="0" fillId="0" borderId="20" xfId="0" applyNumberFormat="1" applyFont="1" applyFill="1" applyBorder="1" applyAlignment="1">
      <alignment/>
    </xf>
    <xf numFmtId="166" fontId="0" fillId="0" borderId="27" xfId="0" applyNumberFormat="1" applyBorder="1" applyAlignment="1">
      <alignment/>
    </xf>
    <xf numFmtId="3" fontId="0" fillId="0" borderId="27" xfId="0" applyNumberFormat="1" applyBorder="1" applyAlignment="1">
      <alignment horizontal="right" vertical="center"/>
    </xf>
    <xf numFmtId="170" fontId="0" fillId="0" borderId="19" xfId="0" applyNumberFormat="1" applyBorder="1" applyAlignment="1">
      <alignment/>
    </xf>
    <xf numFmtId="170" fontId="0" fillId="0" borderId="20" xfId="0" applyNumberFormat="1" applyBorder="1" applyAlignment="1">
      <alignment/>
    </xf>
    <xf numFmtId="3" fontId="44" fillId="0" borderId="31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66" applyNumberFormat="1" applyFont="1" applyFill="1" applyAlignment="1">
      <alignment/>
    </xf>
    <xf numFmtId="164" fontId="0" fillId="0" borderId="0" xfId="66" applyNumberFormat="1" applyFont="1" applyAlignment="1">
      <alignment/>
    </xf>
    <xf numFmtId="3" fontId="0" fillId="0" borderId="20" xfId="66" applyNumberFormat="1" applyFont="1" applyBorder="1" applyAlignment="1">
      <alignment/>
    </xf>
    <xf numFmtId="0" fontId="0" fillId="0" borderId="27" xfId="0" applyBorder="1" applyAlignment="1">
      <alignment/>
    </xf>
    <xf numFmtId="0" fontId="6" fillId="33" borderId="18" xfId="53" applyFont="1" applyFill="1" applyBorder="1" applyAlignment="1">
      <alignment horizontal="center" vertical="top" wrapText="1"/>
      <protection/>
    </xf>
    <xf numFmtId="0" fontId="6" fillId="33" borderId="31" xfId="53" applyFont="1" applyFill="1" applyBorder="1" applyAlignment="1">
      <alignment horizontal="center" vertical="top" wrapText="1"/>
      <protection/>
    </xf>
    <xf numFmtId="0" fontId="3" fillId="33" borderId="18" xfId="50" applyFont="1" applyFill="1" applyBorder="1" applyAlignment="1">
      <alignment horizontal="center"/>
      <protection/>
    </xf>
    <xf numFmtId="0" fontId="3" fillId="33" borderId="31" xfId="50" applyFont="1" applyFill="1" applyBorder="1" applyAlignment="1">
      <alignment horizontal="center"/>
      <protection/>
    </xf>
    <xf numFmtId="0" fontId="3" fillId="33" borderId="28" xfId="50" applyFont="1" applyFill="1" applyBorder="1" applyAlignment="1">
      <alignment horizontal="center"/>
      <protection/>
    </xf>
    <xf numFmtId="0" fontId="6" fillId="33" borderId="31" xfId="53" applyFont="1" applyFill="1" applyBorder="1" applyAlignment="1" quotePrefix="1">
      <alignment horizontal="center" vertical="top" wrapText="1"/>
      <protection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Binlik Ayracı 2" xfId="42"/>
    <cellStyle name="Çıkış" xfId="43"/>
    <cellStyle name="Giriş" xfId="44"/>
    <cellStyle name="Hesaplama" xfId="45"/>
    <cellStyle name="Hyperlink" xfId="46"/>
    <cellStyle name="İşaretli Hücre" xfId="47"/>
    <cellStyle name="İyi" xfId="48"/>
    <cellStyle name="Kötü" xfId="49"/>
    <cellStyle name="Normal 2" xfId="50"/>
    <cellStyle name="Normal 3" xfId="51"/>
    <cellStyle name="Normal 4 2 2" xfId="52"/>
    <cellStyle name="Normal_Sayfa2" xfId="53"/>
    <cellStyle name="Not" xfId="54"/>
    <cellStyle name="Nötr" xfId="55"/>
    <cellStyle name="Currency" xfId="56"/>
    <cellStyle name="Currency [0]" xfId="57"/>
    <cellStyle name="Toplam" xfId="58"/>
    <cellStyle name="Uyarı Metni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-0.00775"/>
          <c:w val="0.97225"/>
          <c:h val="0.9175"/>
        </c:manualLayout>
      </c:layout>
      <c:lineChart>
        <c:grouping val="standard"/>
        <c:varyColors val="0"/>
        <c:ser>
          <c:idx val="0"/>
          <c:order val="0"/>
          <c:tx>
            <c:strRef>
              <c:f>'Sigortalı Sayıları'!$J$1</c:f>
              <c:strCache>
                <c:ptCount val="1"/>
                <c:pt idx="0">
                  <c:v>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'Sigortalı Sayıları'!$A$11:$A$64</c:f>
              <c:strCache/>
            </c:strRef>
          </c:cat>
          <c:val>
            <c:numRef>
              <c:f>'Sigortalı Sayıları'!$J$11:$J$64</c:f>
              <c:numCache/>
            </c:numRef>
          </c:val>
          <c:smooth val="1"/>
        </c:ser>
        <c:ser>
          <c:idx val="1"/>
          <c:order val="1"/>
          <c:tx>
            <c:strRef>
              <c:f>'Sigortalı Sayıları'!$K$1</c:f>
              <c:strCache>
                <c:ptCount val="1"/>
                <c:pt idx="0">
                  <c:v>Endeks (Mevsimsellikten Arındırılmış)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'Sigortalı Sayıları'!$A$11:$A$64</c:f>
              <c:strCache/>
            </c:strRef>
          </c:cat>
          <c:val>
            <c:numRef>
              <c:f>'Sigortalı Sayıları'!$K$11:$K$64</c:f>
              <c:numCache/>
            </c:numRef>
          </c:val>
          <c:smooth val="0"/>
        </c:ser>
        <c:marker val="1"/>
        <c:axId val="26532175"/>
        <c:axId val="37462984"/>
      </c:lineChart>
      <c:dateAx>
        <c:axId val="2653217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462984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37462984"/>
        <c:scaling>
          <c:orientation val="minMax"/>
          <c:max val="130"/>
          <c:min val="9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5321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825"/>
          <c:y val="0.913"/>
          <c:w val="0.458"/>
          <c:h val="0.06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"/>
          <c:w val="0.965"/>
          <c:h val="0.87825"/>
        </c:manualLayout>
      </c:layout>
      <c:lineChart>
        <c:grouping val="standard"/>
        <c:varyColors val="0"/>
        <c:ser>
          <c:idx val="0"/>
          <c:order val="0"/>
          <c:tx>
            <c:strRef>
              <c:f>Endeksler!$B$1</c:f>
              <c:strCache>
                <c:ptCount val="1"/>
                <c:pt idx="0">
                  <c:v>Kadın İstihdamının Toplam İstihdama Oranı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Endeksler!$A$2:$A$55</c:f>
              <c:strCache/>
            </c:strRef>
          </c:cat>
          <c:val>
            <c:numRef>
              <c:f>Endeksler!$B$2:$B$55</c:f>
              <c:numCache/>
            </c:numRef>
          </c:val>
          <c:smooth val="1"/>
        </c:ser>
        <c:ser>
          <c:idx val="1"/>
          <c:order val="1"/>
          <c:tx>
            <c:strRef>
              <c:f>Endeksler!$C$1</c:f>
              <c:strCache>
                <c:ptCount val="1"/>
                <c:pt idx="0">
                  <c:v>Kadın İstihdamının Toplam İstihdama Oranı   (Mevsimsellikten Arındırılmış)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Endeksler!$A$2:$A$55</c:f>
              <c:strCache/>
            </c:strRef>
          </c:cat>
          <c:val>
            <c:numRef>
              <c:f>Endeksler!$C$2:$C$55</c:f>
              <c:numCache/>
            </c:numRef>
          </c:val>
          <c:smooth val="1"/>
        </c:ser>
        <c:marker val="1"/>
        <c:axId val="1622537"/>
        <c:axId val="14602834"/>
      </c:lineChart>
      <c:dateAx>
        <c:axId val="1622537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602834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14602834"/>
        <c:scaling>
          <c:orientation val="minMax"/>
          <c:max val="25.5"/>
          <c:min val="22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225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225"/>
          <c:y val="0.885"/>
          <c:w val="0.69475"/>
          <c:h val="0.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-0.007"/>
          <c:w val="0.9935"/>
          <c:h val="0.91375"/>
        </c:manualLayout>
      </c:layout>
      <c:lineChart>
        <c:grouping val="standard"/>
        <c:varyColors val="0"/>
        <c:ser>
          <c:idx val="0"/>
          <c:order val="0"/>
          <c:tx>
            <c:strRef>
              <c:f>'Endeksler 2'!$D$1</c:f>
              <c:strCache>
                <c:ptCount val="1"/>
                <c:pt idx="0">
                  <c:v>4/a_endeks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2'!$A$2:$A$55</c:f>
              <c:strCache/>
            </c:strRef>
          </c:cat>
          <c:val>
            <c:numRef>
              <c:f>'Endeksler 2'!$D$2:$D$55</c:f>
              <c:numCache/>
            </c:numRef>
          </c:val>
          <c:smooth val="0"/>
        </c:ser>
        <c:ser>
          <c:idx val="1"/>
          <c:order val="1"/>
          <c:tx>
            <c:strRef>
              <c:f>'Endeksler 2'!$E$1</c:f>
              <c:strCache>
                <c:ptCount val="1"/>
                <c:pt idx="0">
                  <c:v>4/a(MA)_endeks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2'!$A$2:$A$55</c:f>
              <c:strCache/>
            </c:strRef>
          </c:cat>
          <c:val>
            <c:numRef>
              <c:f>'Endeksler 2'!$E$2:$E$55</c:f>
              <c:numCache/>
            </c:numRef>
          </c:val>
          <c:smooth val="0"/>
        </c:ser>
        <c:marker val="1"/>
        <c:axId val="64316643"/>
        <c:axId val="41978876"/>
      </c:lineChart>
      <c:dateAx>
        <c:axId val="6431664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978876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41978876"/>
        <c:scaling>
          <c:orientation val="minMax"/>
          <c:max val="140"/>
          <c:min val="90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3166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7675"/>
          <c:y val="0.912"/>
          <c:w val="0.443"/>
          <c:h val="0.06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12"/>
          <c:w val="0.99425"/>
          <c:h val="0.9105"/>
        </c:manualLayout>
      </c:layout>
      <c:lineChart>
        <c:grouping val="standard"/>
        <c:varyColors val="0"/>
        <c:ser>
          <c:idx val="0"/>
          <c:order val="0"/>
          <c:tx>
            <c:strRef>
              <c:f>'Endeksler 2'!$H$1</c:f>
              <c:strCache>
                <c:ptCount val="1"/>
                <c:pt idx="0">
                  <c:v>4/b_Esnaf_endeks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2'!$A$2:$A$55</c:f>
              <c:strCache/>
            </c:strRef>
          </c:cat>
          <c:val>
            <c:numRef>
              <c:f>'Endeksler 2'!$H$2:$H$55</c:f>
              <c:numCache/>
            </c:numRef>
          </c:val>
          <c:smooth val="0"/>
        </c:ser>
        <c:ser>
          <c:idx val="1"/>
          <c:order val="1"/>
          <c:tx>
            <c:strRef>
              <c:f>'Endeksler 2'!$I$1</c:f>
              <c:strCache>
                <c:ptCount val="1"/>
                <c:pt idx="0">
                  <c:v>4/b Esnaf (MA)_endeks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2'!$A$2:$A$55</c:f>
              <c:strCache/>
            </c:strRef>
          </c:cat>
          <c:val>
            <c:numRef>
              <c:f>'Endeksler 2'!$I$2:$I$55</c:f>
              <c:numCache/>
            </c:numRef>
          </c:val>
          <c:smooth val="0"/>
        </c:ser>
        <c:marker val="1"/>
        <c:axId val="42265565"/>
        <c:axId val="44845766"/>
      </c:lineChart>
      <c:dateAx>
        <c:axId val="4226556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845766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44845766"/>
        <c:scaling>
          <c:orientation val="minMax"/>
          <c:max val="105"/>
          <c:min val="90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655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2"/>
          <c:y val="0.91275"/>
          <c:w val="0.53125"/>
          <c:h val="0.06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7"/>
          <c:w val="0.99525"/>
          <c:h val="0.91375"/>
        </c:manualLayout>
      </c:layout>
      <c:lineChart>
        <c:grouping val="standard"/>
        <c:varyColors val="0"/>
        <c:ser>
          <c:idx val="0"/>
          <c:order val="0"/>
          <c:tx>
            <c:strRef>
              <c:f>'Endeksler 2'!$L$1</c:f>
              <c:strCache>
                <c:ptCount val="1"/>
                <c:pt idx="0">
                  <c:v>4/b_Tarım_endeks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'Endeksler 2'!$A$2:$A$55</c:f>
              <c:strCache/>
            </c:strRef>
          </c:cat>
          <c:val>
            <c:numRef>
              <c:f>'Endeksler 2'!$L$2:$L$55</c:f>
              <c:numCache/>
            </c:numRef>
          </c:val>
          <c:smooth val="0"/>
        </c:ser>
        <c:ser>
          <c:idx val="1"/>
          <c:order val="1"/>
          <c:tx>
            <c:strRef>
              <c:f>'Endeksler 2'!$M$1</c:f>
              <c:strCache>
                <c:ptCount val="1"/>
                <c:pt idx="0">
                  <c:v>4/b Tarım (MA)_endeks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9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,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2'!$A$2:$A$55</c:f>
              <c:strCache/>
            </c:strRef>
          </c:cat>
          <c:val>
            <c:numRef>
              <c:f>'Endeksler 2'!$M$2:$M$55</c:f>
              <c:numCache/>
            </c:numRef>
          </c:val>
          <c:smooth val="0"/>
        </c:ser>
        <c:marker val="1"/>
        <c:axId val="958711"/>
        <c:axId val="8628400"/>
      </c:lineChart>
      <c:dateAx>
        <c:axId val="95871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628400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8628400"/>
        <c:scaling>
          <c:orientation val="minMax"/>
          <c:max val="110"/>
          <c:min val="85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87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25"/>
          <c:y val="0.912"/>
          <c:w val="0.51225"/>
          <c:h val="0.06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-0.012"/>
          <c:w val="0.98575"/>
          <c:h val="0.91225"/>
        </c:manualLayout>
      </c:layout>
      <c:lineChart>
        <c:grouping val="standard"/>
        <c:varyColors val="0"/>
        <c:ser>
          <c:idx val="0"/>
          <c:order val="0"/>
          <c:tx>
            <c:strRef>
              <c:f>'Endeksler 2'!$P$1</c:f>
              <c:strCache>
                <c:ptCount val="1"/>
                <c:pt idx="0">
                  <c:v>4/c_endeks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2'!$A$2:$A$55</c:f>
              <c:strCache/>
            </c:strRef>
          </c:cat>
          <c:val>
            <c:numRef>
              <c:f>'Endeksler 2'!$P$2:$P$55</c:f>
              <c:numCache/>
            </c:numRef>
          </c:val>
          <c:smooth val="0"/>
        </c:ser>
        <c:ser>
          <c:idx val="1"/>
          <c:order val="1"/>
          <c:tx>
            <c:strRef>
              <c:f>'Endeksler 2'!$Q$1</c:f>
              <c:strCache>
                <c:ptCount val="1"/>
                <c:pt idx="0">
                  <c:v>4/c (MA)_endeks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2'!$A$2:$A$55</c:f>
              <c:strCache/>
            </c:strRef>
          </c:cat>
          <c:val>
            <c:numRef>
              <c:f>'Endeksler 2'!$Q$2:$Q$55</c:f>
              <c:numCache/>
            </c:numRef>
          </c:val>
          <c:smooth val="0"/>
        </c:ser>
        <c:marker val="1"/>
        <c:axId val="10546737"/>
        <c:axId val="27811770"/>
      </c:lineChart>
      <c:dateAx>
        <c:axId val="10546737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811770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27811770"/>
        <c:scaling>
          <c:orientation val="minMax"/>
          <c:min val="90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5467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"/>
          <c:y val="0.912"/>
          <c:w val="0.41675"/>
          <c:h val="0.06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0.07725</cdr:x>
      <cdr:y>0.56625</cdr:y>
    </cdr:from>
    <cdr:to>
      <cdr:x>0.9675</cdr:x>
      <cdr:y>0.56625</cdr:y>
    </cdr:to>
    <cdr:sp>
      <cdr:nvSpPr>
        <cdr:cNvPr id="1" name="2 Düz Bağlayıcı"/>
        <cdr:cNvSpPr>
          <a:spLocks/>
        </cdr:cNvSpPr>
      </cdr:nvSpPr>
      <cdr:spPr>
        <a:xfrm flipV="1">
          <a:off x="552450" y="1714500"/>
          <a:ext cx="64293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</xdr:row>
      <xdr:rowOff>9525</xdr:rowOff>
    </xdr:from>
    <xdr:to>
      <xdr:col>24</xdr:col>
      <xdr:colOff>142875</xdr:colOff>
      <xdr:row>17</xdr:row>
      <xdr:rowOff>0</xdr:rowOff>
    </xdr:to>
    <xdr:graphicFrame>
      <xdr:nvGraphicFramePr>
        <xdr:cNvPr id="1" name="1 Grafik"/>
        <xdr:cNvGraphicFramePr/>
      </xdr:nvGraphicFramePr>
      <xdr:xfrm>
        <a:off x="12277725" y="781050"/>
        <a:ext cx="72199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695325</xdr:rowOff>
    </xdr:from>
    <xdr:to>
      <xdr:col>16</xdr:col>
      <xdr:colOff>9525</xdr:colOff>
      <xdr:row>17</xdr:row>
      <xdr:rowOff>0</xdr:rowOff>
    </xdr:to>
    <xdr:graphicFrame>
      <xdr:nvGraphicFramePr>
        <xdr:cNvPr id="1" name="4 Grafik"/>
        <xdr:cNvGraphicFramePr/>
      </xdr:nvGraphicFramePr>
      <xdr:xfrm>
        <a:off x="3381375" y="695325"/>
        <a:ext cx="69818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59</xdr:row>
      <xdr:rowOff>95250</xdr:rowOff>
    </xdr:from>
    <xdr:to>
      <xdr:col>3</xdr:col>
      <xdr:colOff>2000250</xdr:colOff>
      <xdr:row>76</xdr:row>
      <xdr:rowOff>76200</xdr:rowOff>
    </xdr:to>
    <xdr:graphicFrame>
      <xdr:nvGraphicFramePr>
        <xdr:cNvPr id="1" name="1 Grafik"/>
        <xdr:cNvGraphicFramePr/>
      </xdr:nvGraphicFramePr>
      <xdr:xfrm>
        <a:off x="95250" y="11534775"/>
        <a:ext cx="56959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59</xdr:row>
      <xdr:rowOff>142875</xdr:rowOff>
    </xdr:from>
    <xdr:to>
      <xdr:col>9</xdr:col>
      <xdr:colOff>19050</xdr:colOff>
      <xdr:row>76</xdr:row>
      <xdr:rowOff>142875</xdr:rowOff>
    </xdr:to>
    <xdr:graphicFrame>
      <xdr:nvGraphicFramePr>
        <xdr:cNvPr id="2" name="2 Grafik"/>
        <xdr:cNvGraphicFramePr/>
      </xdr:nvGraphicFramePr>
      <xdr:xfrm>
        <a:off x="6019800" y="11582400"/>
        <a:ext cx="632460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171450</xdr:colOff>
      <xdr:row>59</xdr:row>
      <xdr:rowOff>180975</xdr:rowOff>
    </xdr:from>
    <xdr:to>
      <xdr:col>15</xdr:col>
      <xdr:colOff>19050</xdr:colOff>
      <xdr:row>76</xdr:row>
      <xdr:rowOff>171450</xdr:rowOff>
    </xdr:to>
    <xdr:graphicFrame>
      <xdr:nvGraphicFramePr>
        <xdr:cNvPr id="3" name="3 Grafik"/>
        <xdr:cNvGraphicFramePr/>
      </xdr:nvGraphicFramePr>
      <xdr:xfrm>
        <a:off x="12496800" y="11620500"/>
        <a:ext cx="6638925" cy="3228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295275</xdr:colOff>
      <xdr:row>59</xdr:row>
      <xdr:rowOff>142875</xdr:rowOff>
    </xdr:from>
    <xdr:to>
      <xdr:col>23</xdr:col>
      <xdr:colOff>533400</xdr:colOff>
      <xdr:row>76</xdr:row>
      <xdr:rowOff>142875</xdr:rowOff>
    </xdr:to>
    <xdr:graphicFrame>
      <xdr:nvGraphicFramePr>
        <xdr:cNvPr id="4" name="4 Grafik"/>
        <xdr:cNvGraphicFramePr/>
      </xdr:nvGraphicFramePr>
      <xdr:xfrm>
        <a:off x="19411950" y="11582400"/>
        <a:ext cx="6096000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523875</xdr:colOff>
      <xdr:row>69</xdr:row>
      <xdr:rowOff>104775</xdr:rowOff>
    </xdr:from>
    <xdr:to>
      <xdr:col>3</xdr:col>
      <xdr:colOff>1762125</xdr:colOff>
      <xdr:row>69</xdr:row>
      <xdr:rowOff>104775</xdr:rowOff>
    </xdr:to>
    <xdr:sp>
      <xdr:nvSpPr>
        <xdr:cNvPr id="5" name="5 Düz Bağlayıcı"/>
        <xdr:cNvSpPr>
          <a:spLocks/>
        </xdr:cNvSpPr>
      </xdr:nvSpPr>
      <xdr:spPr>
        <a:xfrm>
          <a:off x="523875" y="13449300"/>
          <a:ext cx="5029200" cy="0"/>
        </a:xfrm>
        <a:prstGeom prst="line">
          <a:avLst/>
        </a:prstGeom>
        <a:noFill/>
        <a:ln w="63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542925</xdr:colOff>
      <xdr:row>64</xdr:row>
      <xdr:rowOff>85725</xdr:rowOff>
    </xdr:from>
    <xdr:to>
      <xdr:col>8</xdr:col>
      <xdr:colOff>695325</xdr:colOff>
      <xdr:row>64</xdr:row>
      <xdr:rowOff>85725</xdr:rowOff>
    </xdr:to>
    <xdr:sp>
      <xdr:nvSpPr>
        <xdr:cNvPr id="6" name="6 Düz Bağlayıcı"/>
        <xdr:cNvSpPr>
          <a:spLocks/>
        </xdr:cNvSpPr>
      </xdr:nvSpPr>
      <xdr:spPr>
        <a:xfrm flipV="1">
          <a:off x="6467475" y="12477750"/>
          <a:ext cx="55911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742950</xdr:colOff>
      <xdr:row>68</xdr:row>
      <xdr:rowOff>161925</xdr:rowOff>
    </xdr:from>
    <xdr:to>
      <xdr:col>23</xdr:col>
      <xdr:colOff>457200</xdr:colOff>
      <xdr:row>68</xdr:row>
      <xdr:rowOff>161925</xdr:rowOff>
    </xdr:to>
    <xdr:sp>
      <xdr:nvSpPr>
        <xdr:cNvPr id="7" name="7 Düz Bağlayıcı"/>
        <xdr:cNvSpPr>
          <a:spLocks/>
        </xdr:cNvSpPr>
      </xdr:nvSpPr>
      <xdr:spPr>
        <a:xfrm flipV="1">
          <a:off x="19859625" y="13315950"/>
          <a:ext cx="55721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619125</xdr:colOff>
      <xdr:row>65</xdr:row>
      <xdr:rowOff>76200</xdr:rowOff>
    </xdr:from>
    <xdr:to>
      <xdr:col>14</xdr:col>
      <xdr:colOff>971550</xdr:colOff>
      <xdr:row>65</xdr:row>
      <xdr:rowOff>76200</xdr:rowOff>
    </xdr:to>
    <xdr:sp>
      <xdr:nvSpPr>
        <xdr:cNvPr id="8" name="8 Düz Bağlayıcı"/>
        <xdr:cNvSpPr>
          <a:spLocks/>
        </xdr:cNvSpPr>
      </xdr:nvSpPr>
      <xdr:spPr>
        <a:xfrm>
          <a:off x="12944475" y="12658725"/>
          <a:ext cx="5981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64"/>
  <sheetViews>
    <sheetView zoomScalePageLayoutView="0" workbookViewId="0" topLeftCell="A1">
      <pane ySplit="1" topLeftCell="A44" activePane="bottomLeft" state="frozen"/>
      <selection pane="topLeft" activeCell="A1" sqref="A1"/>
      <selection pane="bottomLeft" activeCell="F65" sqref="F65"/>
    </sheetView>
  </sheetViews>
  <sheetFormatPr defaultColWidth="8.8515625" defaultRowHeight="15"/>
  <cols>
    <col min="1" max="1" width="10.140625" style="0" bestFit="1" customWidth="1"/>
    <col min="2" max="2" width="17.7109375" style="0" customWidth="1"/>
    <col min="3" max="3" width="16.28125" style="0" customWidth="1"/>
    <col min="4" max="4" width="15.421875" style="0" customWidth="1"/>
    <col min="5" max="5" width="14.421875" style="0" customWidth="1"/>
    <col min="6" max="6" width="18.421875" style="0" customWidth="1"/>
    <col min="7" max="7" width="17.421875" style="0" customWidth="1"/>
    <col min="8" max="8" width="17.8515625" style="0" customWidth="1"/>
    <col min="9" max="9" width="17.28125" style="0" customWidth="1"/>
    <col min="10" max="10" width="12.421875" style="0" customWidth="1"/>
    <col min="11" max="11" width="16.421875" style="0" customWidth="1"/>
    <col min="12" max="12" width="10.140625" style="0" bestFit="1" customWidth="1"/>
  </cols>
  <sheetData>
    <row r="1" spans="1:11" ht="60.75" thickBot="1">
      <c r="A1" s="20" t="s">
        <v>0</v>
      </c>
      <c r="B1" s="20" t="s">
        <v>283</v>
      </c>
      <c r="C1" s="46" t="s">
        <v>282</v>
      </c>
      <c r="D1" s="20" t="s">
        <v>281</v>
      </c>
      <c r="E1" s="20" t="s">
        <v>255</v>
      </c>
      <c r="F1" s="20" t="s">
        <v>278</v>
      </c>
      <c r="G1" s="20" t="s">
        <v>279</v>
      </c>
      <c r="H1" s="20" t="s">
        <v>280</v>
      </c>
      <c r="I1" s="132" t="s">
        <v>256</v>
      </c>
      <c r="J1" s="62" t="s">
        <v>257</v>
      </c>
      <c r="K1" s="50" t="s">
        <v>258</v>
      </c>
    </row>
    <row r="2" spans="1:11" ht="15">
      <c r="A2" s="60">
        <v>39448</v>
      </c>
      <c r="B2" s="13">
        <v>8449577</v>
      </c>
      <c r="C2" s="9">
        <v>3124938</v>
      </c>
      <c r="D2" s="13">
        <v>2188536.741667897</v>
      </c>
      <c r="E2" s="13">
        <f>SUM(B2:D2)</f>
        <v>13763051.741667897</v>
      </c>
      <c r="F2" s="13"/>
      <c r="G2" s="13"/>
      <c r="H2" s="13"/>
      <c r="I2" s="101"/>
      <c r="J2" s="59"/>
      <c r="K2" s="52"/>
    </row>
    <row r="3" spans="1:11" ht="15">
      <c r="A3" s="61">
        <v>39479</v>
      </c>
      <c r="B3" s="14">
        <v>8474374</v>
      </c>
      <c r="C3" s="11">
        <v>3120508</v>
      </c>
      <c r="D3" s="14">
        <v>2187729.3742594407</v>
      </c>
      <c r="E3" s="14">
        <f>SUM(B3:D3)</f>
        <v>13782611.37425944</v>
      </c>
      <c r="F3" s="14"/>
      <c r="G3" s="14"/>
      <c r="H3" s="102"/>
      <c r="I3" s="102"/>
      <c r="J3" s="59"/>
      <c r="K3" s="52"/>
    </row>
    <row r="4" spans="1:11" ht="15">
      <c r="A4" s="61">
        <v>39508</v>
      </c>
      <c r="B4" s="14">
        <v>8704188</v>
      </c>
      <c r="C4" s="11">
        <v>3114771</v>
      </c>
      <c r="D4" s="14">
        <v>2186579.1889824276</v>
      </c>
      <c r="E4" s="14">
        <f>SUM(B4:D4)</f>
        <v>14005538.188982427</v>
      </c>
      <c r="F4" s="14"/>
      <c r="G4" s="14"/>
      <c r="H4" s="102"/>
      <c r="I4" s="102"/>
      <c r="J4" s="59"/>
      <c r="K4" s="52"/>
    </row>
    <row r="5" spans="1:11" ht="15">
      <c r="A5" s="61">
        <v>39539</v>
      </c>
      <c r="B5" s="14">
        <v>10097779</v>
      </c>
      <c r="C5" s="11">
        <v>3116223</v>
      </c>
      <c r="D5" s="14">
        <v>2188697.8571152603</v>
      </c>
      <c r="E5" s="14">
        <f>SUM(B5:D5)</f>
        <v>15402699.857115261</v>
      </c>
      <c r="F5" s="14"/>
      <c r="G5" s="14"/>
      <c r="H5" s="102"/>
      <c r="I5" s="102"/>
      <c r="J5" s="59"/>
      <c r="K5" s="52"/>
    </row>
    <row r="6" spans="1:11" ht="15">
      <c r="A6" s="61">
        <v>39569</v>
      </c>
      <c r="B6" s="14">
        <v>9703722</v>
      </c>
      <c r="C6" s="11">
        <v>3090399</v>
      </c>
      <c r="D6" s="14">
        <v>2187336.431585037</v>
      </c>
      <c r="E6" s="14">
        <f>SUM(B6:D6)</f>
        <v>14981457.431585036</v>
      </c>
      <c r="F6" s="104"/>
      <c r="G6" s="14"/>
      <c r="H6" s="102"/>
      <c r="I6" s="102"/>
      <c r="J6" s="59"/>
      <c r="K6" s="52"/>
    </row>
    <row r="7" spans="1:11" ht="15">
      <c r="A7" s="61">
        <v>39600</v>
      </c>
      <c r="B7" s="14">
        <v>9188005</v>
      </c>
      <c r="C7" s="11">
        <v>3103104</v>
      </c>
      <c r="D7" s="14">
        <v>2187929.873482827</v>
      </c>
      <c r="E7" s="14">
        <f aca="true" t="shared" si="0" ref="E7:E44">SUM(B7:D7)</f>
        <v>14479038.873482827</v>
      </c>
      <c r="F7" s="14"/>
      <c r="G7" s="14"/>
      <c r="H7" s="102"/>
      <c r="I7" s="102"/>
      <c r="J7" s="59"/>
      <c r="K7" s="52"/>
    </row>
    <row r="8" spans="1:11" ht="15">
      <c r="A8" s="61">
        <v>39630</v>
      </c>
      <c r="B8" s="14">
        <v>9127041</v>
      </c>
      <c r="C8" s="11">
        <v>3136366</v>
      </c>
      <c r="D8" s="14">
        <v>2188256.579806648</v>
      </c>
      <c r="E8" s="14">
        <f t="shared" si="0"/>
        <v>14451663.579806648</v>
      </c>
      <c r="F8" s="14"/>
      <c r="G8" s="14"/>
      <c r="H8" s="102"/>
      <c r="I8" s="102"/>
      <c r="J8" s="59"/>
      <c r="K8" s="52"/>
    </row>
    <row r="9" spans="1:11" ht="15">
      <c r="A9" s="61">
        <v>39661</v>
      </c>
      <c r="B9" s="14">
        <v>9117005</v>
      </c>
      <c r="C9" s="11">
        <v>3143098</v>
      </c>
      <c r="D9" s="14">
        <v>2185030.6905160993</v>
      </c>
      <c r="E9" s="14">
        <f t="shared" si="0"/>
        <v>14445133.6905161</v>
      </c>
      <c r="F9" s="14"/>
      <c r="G9" s="14"/>
      <c r="H9" s="102"/>
      <c r="I9" s="102"/>
      <c r="J9" s="59"/>
      <c r="K9" s="52"/>
    </row>
    <row r="10" spans="1:11" ht="15">
      <c r="A10" s="61">
        <v>39692</v>
      </c>
      <c r="B10" s="14">
        <v>9163639</v>
      </c>
      <c r="C10" s="11">
        <v>3143137</v>
      </c>
      <c r="D10" s="14">
        <v>2183772.1998550254</v>
      </c>
      <c r="E10" s="14">
        <f t="shared" si="0"/>
        <v>14490548.199855026</v>
      </c>
      <c r="F10" s="104"/>
      <c r="G10" s="14"/>
      <c r="H10" s="102"/>
      <c r="I10" s="102"/>
      <c r="J10" s="59"/>
      <c r="K10" s="52"/>
    </row>
    <row r="11" spans="1:13" ht="15">
      <c r="A11" s="61">
        <v>39722</v>
      </c>
      <c r="B11" s="14">
        <v>9119936</v>
      </c>
      <c r="C11" s="11">
        <v>3034113</v>
      </c>
      <c r="D11" s="14">
        <v>2187772.3383787386</v>
      </c>
      <c r="E11" s="14">
        <f t="shared" si="0"/>
        <v>14341821.338378739</v>
      </c>
      <c r="F11" s="116">
        <v>8813711</v>
      </c>
      <c r="G11" s="164">
        <v>3045099</v>
      </c>
      <c r="H11" s="164">
        <v>2176989</v>
      </c>
      <c r="I11" s="116">
        <v>14087217</v>
      </c>
      <c r="J11" s="51">
        <f>(E11/$E$11)*100</f>
        <v>100</v>
      </c>
      <c r="K11" s="52">
        <f>I11/$I$11*100</f>
        <v>100</v>
      </c>
      <c r="L11" s="10"/>
      <c r="M11" s="64"/>
    </row>
    <row r="12" spans="1:13" ht="15">
      <c r="A12" s="61">
        <v>39753</v>
      </c>
      <c r="B12" s="14">
        <v>9022823</v>
      </c>
      <c r="C12" s="11">
        <v>3038435</v>
      </c>
      <c r="D12" s="14">
        <v>2199424.56556641</v>
      </c>
      <c r="E12" s="14">
        <f t="shared" si="0"/>
        <v>14260682.56556641</v>
      </c>
      <c r="F12" s="116">
        <v>8807545</v>
      </c>
      <c r="G12" s="164">
        <v>3047758</v>
      </c>
      <c r="H12" s="164">
        <v>2190979</v>
      </c>
      <c r="I12" s="116">
        <v>14090716</v>
      </c>
      <c r="J12" s="51">
        <f>(E12/$E$11)*100</f>
        <v>99.43425056763745</v>
      </c>
      <c r="K12" s="52">
        <f aca="true" t="shared" si="1" ref="K12:K59">I12/$I$11*100</f>
        <v>100.02483812097165</v>
      </c>
      <c r="L12" s="10"/>
      <c r="M12" s="64"/>
    </row>
    <row r="13" spans="1:13" ht="15">
      <c r="A13" s="61">
        <v>39783</v>
      </c>
      <c r="B13" s="14">
        <v>8802989</v>
      </c>
      <c r="C13" s="11">
        <v>3025650</v>
      </c>
      <c r="D13" s="14">
        <v>2205675.844924122</v>
      </c>
      <c r="E13" s="14">
        <f t="shared" si="0"/>
        <v>14034314.844924122</v>
      </c>
      <c r="F13" s="116">
        <v>8766889</v>
      </c>
      <c r="G13" s="164">
        <v>3054392</v>
      </c>
      <c r="H13" s="164">
        <v>2202500</v>
      </c>
      <c r="I13" s="116">
        <v>14045078</v>
      </c>
      <c r="J13" s="51">
        <f aca="true" t="shared" si="2" ref="J13:J64">(E13/$E$11)*100</f>
        <v>97.85587558093664</v>
      </c>
      <c r="K13" s="52">
        <f t="shared" si="1"/>
        <v>99.70087065457996</v>
      </c>
      <c r="L13" s="10"/>
      <c r="M13" s="64"/>
    </row>
    <row r="14" spans="1:13" ht="15">
      <c r="A14" s="61">
        <v>39814</v>
      </c>
      <c r="B14" s="14">
        <v>8481011</v>
      </c>
      <c r="C14" s="11">
        <v>3042821</v>
      </c>
      <c r="D14" s="14">
        <v>2208984.3586915084</v>
      </c>
      <c r="E14" s="14">
        <f t="shared" si="0"/>
        <v>13732816.358691508</v>
      </c>
      <c r="F14" s="116">
        <v>8749735</v>
      </c>
      <c r="G14" s="164">
        <v>3056709</v>
      </c>
      <c r="H14" s="164">
        <v>2212802</v>
      </c>
      <c r="I14" s="116">
        <v>14023889</v>
      </c>
      <c r="J14" s="51">
        <f t="shared" si="2"/>
        <v>95.75364268373967</v>
      </c>
      <c r="K14" s="52">
        <f t="shared" si="1"/>
        <v>99.55045769508627</v>
      </c>
      <c r="L14" s="10"/>
      <c r="M14" s="64"/>
    </row>
    <row r="15" spans="1:13" ht="15">
      <c r="A15" s="61">
        <v>39845</v>
      </c>
      <c r="B15" s="14">
        <v>8362290</v>
      </c>
      <c r="C15" s="11">
        <v>3052613</v>
      </c>
      <c r="D15" s="14">
        <v>2213459.802852991</v>
      </c>
      <c r="E15" s="14">
        <f t="shared" si="0"/>
        <v>13628362.802852992</v>
      </c>
      <c r="F15" s="116">
        <v>8735204</v>
      </c>
      <c r="G15" s="164">
        <v>3049991</v>
      </c>
      <c r="H15" s="164">
        <v>2216294</v>
      </c>
      <c r="I15" s="116">
        <v>13999032</v>
      </c>
      <c r="J15" s="51">
        <f t="shared" si="2"/>
        <v>95.02532824323693</v>
      </c>
      <c r="K15" s="52">
        <f t="shared" si="1"/>
        <v>99.37400694544564</v>
      </c>
      <c r="L15" s="10"/>
      <c r="M15" s="64"/>
    </row>
    <row r="16" spans="1:13" ht="15">
      <c r="A16" s="61">
        <v>39873</v>
      </c>
      <c r="B16" s="14">
        <v>8410234</v>
      </c>
      <c r="C16" s="11">
        <v>3052927</v>
      </c>
      <c r="D16" s="14">
        <v>2279020</v>
      </c>
      <c r="E16" s="14">
        <f t="shared" si="0"/>
        <v>13742181</v>
      </c>
      <c r="F16" s="116">
        <v>8721455</v>
      </c>
      <c r="G16" s="164">
        <v>3041986</v>
      </c>
      <c r="H16" s="164">
        <v>2284054</v>
      </c>
      <c r="I16" s="116">
        <v>13983727</v>
      </c>
      <c r="J16" s="51">
        <f t="shared" si="2"/>
        <v>95.8189387231167</v>
      </c>
      <c r="K16" s="52">
        <f t="shared" si="1"/>
        <v>99.26536234942644</v>
      </c>
      <c r="L16" s="10"/>
      <c r="M16" s="64"/>
    </row>
    <row r="17" spans="1:13" ht="15">
      <c r="A17" s="61">
        <v>39904</v>
      </c>
      <c r="B17" s="14">
        <v>8503053</v>
      </c>
      <c r="C17" s="11">
        <v>3067756</v>
      </c>
      <c r="D17" s="14">
        <v>2271908</v>
      </c>
      <c r="E17" s="14">
        <f t="shared" si="0"/>
        <v>13842717</v>
      </c>
      <c r="F17" s="116">
        <v>8721289</v>
      </c>
      <c r="G17" s="164">
        <v>3044095</v>
      </c>
      <c r="H17" s="164">
        <v>2275836</v>
      </c>
      <c r="I17" s="116">
        <v>13969495</v>
      </c>
      <c r="J17" s="51">
        <f t="shared" si="2"/>
        <v>96.51993755463168</v>
      </c>
      <c r="K17" s="52">
        <f t="shared" si="1"/>
        <v>99.16433458787495</v>
      </c>
      <c r="L17" s="10"/>
      <c r="M17" s="64"/>
    </row>
    <row r="18" spans="1:13" ht="15">
      <c r="A18" s="61">
        <v>39934</v>
      </c>
      <c r="B18" s="14">
        <v>8674726</v>
      </c>
      <c r="C18" s="11">
        <v>3085783</v>
      </c>
      <c r="D18" s="14">
        <v>2270276</v>
      </c>
      <c r="E18" s="14">
        <f t="shared" si="0"/>
        <v>14030785</v>
      </c>
      <c r="F18" s="116">
        <v>8732301</v>
      </c>
      <c r="G18" s="164">
        <v>3060019</v>
      </c>
      <c r="H18" s="164">
        <v>2273792</v>
      </c>
      <c r="I18" s="116">
        <v>13974491</v>
      </c>
      <c r="J18" s="51">
        <f t="shared" si="2"/>
        <v>97.83126333092433</v>
      </c>
      <c r="K18" s="52">
        <f t="shared" si="1"/>
        <v>99.19979936420373</v>
      </c>
      <c r="L18" s="10"/>
      <c r="M18" s="64"/>
    </row>
    <row r="19" spans="1:13" ht="15">
      <c r="A19" s="61">
        <v>39965</v>
      </c>
      <c r="B19" s="14">
        <v>8922743</v>
      </c>
      <c r="C19" s="11">
        <v>3051391</v>
      </c>
      <c r="D19" s="14">
        <v>2271485</v>
      </c>
      <c r="E19" s="14">
        <f t="shared" si="0"/>
        <v>14245619</v>
      </c>
      <c r="F19" s="116">
        <v>8757698</v>
      </c>
      <c r="G19" s="164">
        <v>3043334</v>
      </c>
      <c r="H19" s="164">
        <v>2259574</v>
      </c>
      <c r="I19" s="116">
        <v>14015419</v>
      </c>
      <c r="J19" s="51">
        <f t="shared" si="2"/>
        <v>99.32921812293603</v>
      </c>
      <c r="K19" s="52">
        <f t="shared" si="1"/>
        <v>99.49033226364014</v>
      </c>
      <c r="L19" s="10"/>
      <c r="M19" s="64"/>
    </row>
    <row r="20" spans="1:50" ht="15">
      <c r="A20" s="61">
        <v>39995</v>
      </c>
      <c r="B20" s="14">
        <v>9013349</v>
      </c>
      <c r="C20" s="11">
        <v>2877507</v>
      </c>
      <c r="D20" s="14">
        <v>2260614</v>
      </c>
      <c r="E20" s="14">
        <f t="shared" si="0"/>
        <v>14151470</v>
      </c>
      <c r="F20" s="116">
        <v>8785346</v>
      </c>
      <c r="G20" s="164">
        <v>2869280</v>
      </c>
      <c r="H20" s="164">
        <v>2259261</v>
      </c>
      <c r="I20" s="116">
        <v>13966611</v>
      </c>
      <c r="J20" s="51">
        <f t="shared" si="2"/>
        <v>98.67275338405341</v>
      </c>
      <c r="K20" s="52">
        <f t="shared" si="1"/>
        <v>99.14386212691974</v>
      </c>
      <c r="L20" s="10"/>
      <c r="M20" s="64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</row>
    <row r="21" spans="1:50" ht="15">
      <c r="A21" s="61">
        <v>40026</v>
      </c>
      <c r="B21" s="14">
        <v>8977653</v>
      </c>
      <c r="C21" s="11">
        <v>2837520</v>
      </c>
      <c r="D21" s="14">
        <v>2248048</v>
      </c>
      <c r="E21" s="14">
        <f t="shared" si="0"/>
        <v>14063221</v>
      </c>
      <c r="F21" s="116">
        <v>8825676</v>
      </c>
      <c r="G21" s="164">
        <v>2842767</v>
      </c>
      <c r="H21" s="164">
        <v>2254816</v>
      </c>
      <c r="I21" s="116">
        <v>13991859</v>
      </c>
      <c r="J21" s="51">
        <f t="shared" si="2"/>
        <v>98.0574270742503</v>
      </c>
      <c r="K21" s="52">
        <f t="shared" si="1"/>
        <v>99.32308844252205</v>
      </c>
      <c r="L21" s="10"/>
      <c r="M21" s="64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</row>
    <row r="22" spans="1:50" ht="15">
      <c r="A22" s="61">
        <v>40057</v>
      </c>
      <c r="B22" s="14">
        <v>8950211</v>
      </c>
      <c r="C22" s="11">
        <v>2878242</v>
      </c>
      <c r="D22" s="14">
        <v>2262750</v>
      </c>
      <c r="E22" s="14">
        <f t="shared" si="0"/>
        <v>14091203</v>
      </c>
      <c r="F22" s="116">
        <v>8860203</v>
      </c>
      <c r="G22" s="164">
        <v>2889302</v>
      </c>
      <c r="H22" s="164">
        <v>2259783</v>
      </c>
      <c r="I22" s="116">
        <v>14031504</v>
      </c>
      <c r="J22" s="51">
        <f t="shared" si="2"/>
        <v>98.25253478992877</v>
      </c>
      <c r="K22" s="52">
        <f t="shared" si="1"/>
        <v>99.60451379431437</v>
      </c>
      <c r="L22" s="10"/>
      <c r="M22" s="64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</row>
    <row r="23" spans="1:13" ht="15">
      <c r="A23" s="61">
        <v>40087</v>
      </c>
      <c r="B23" s="14">
        <v>9046769</v>
      </c>
      <c r="C23" s="11">
        <v>2891157</v>
      </c>
      <c r="D23" s="14">
        <v>2279402</v>
      </c>
      <c r="E23" s="14">
        <f t="shared" si="0"/>
        <v>14217328</v>
      </c>
      <c r="F23" s="116">
        <v>8923497</v>
      </c>
      <c r="G23" s="164">
        <v>2901703</v>
      </c>
      <c r="H23" s="164">
        <v>2259399</v>
      </c>
      <c r="I23" s="116">
        <v>14087713</v>
      </c>
      <c r="J23" s="51">
        <f t="shared" si="2"/>
        <v>99.13195586919218</v>
      </c>
      <c r="K23" s="52">
        <f t="shared" si="1"/>
        <v>100.00352092254985</v>
      </c>
      <c r="L23" s="10"/>
      <c r="M23" s="64"/>
    </row>
    <row r="24" spans="1:13" ht="15">
      <c r="A24" s="61">
        <v>40118</v>
      </c>
      <c r="B24" s="14">
        <v>8975981</v>
      </c>
      <c r="C24" s="11">
        <v>2898808</v>
      </c>
      <c r="D24" s="14">
        <v>2266276</v>
      </c>
      <c r="E24" s="14">
        <f t="shared" si="0"/>
        <v>14141065</v>
      </c>
      <c r="F24" s="116">
        <v>8972838</v>
      </c>
      <c r="G24" s="164">
        <v>2907859</v>
      </c>
      <c r="H24" s="164">
        <v>2257074</v>
      </c>
      <c r="I24" s="116">
        <v>14130549</v>
      </c>
      <c r="J24" s="51">
        <f t="shared" si="2"/>
        <v>98.60020332395639</v>
      </c>
      <c r="K24" s="52">
        <f t="shared" si="1"/>
        <v>100.30759801598855</v>
      </c>
      <c r="L24" s="10"/>
      <c r="M24" s="64"/>
    </row>
    <row r="25" spans="1:13" ht="15">
      <c r="A25" s="61">
        <v>40148</v>
      </c>
      <c r="B25" s="14">
        <v>9030202</v>
      </c>
      <c r="C25" s="11">
        <v>2847081</v>
      </c>
      <c r="D25" s="14">
        <v>2241418</v>
      </c>
      <c r="E25" s="14">
        <f t="shared" si="0"/>
        <v>14118701</v>
      </c>
      <c r="F25" s="116">
        <v>9066975</v>
      </c>
      <c r="G25" s="164">
        <v>2874246</v>
      </c>
      <c r="H25" s="164">
        <v>2239845</v>
      </c>
      <c r="I25" s="116">
        <v>14190775</v>
      </c>
      <c r="J25" s="51">
        <f t="shared" si="2"/>
        <v>98.44426775989973</v>
      </c>
      <c r="K25" s="52">
        <f t="shared" si="1"/>
        <v>100.73512035769734</v>
      </c>
      <c r="L25" s="10"/>
      <c r="M25" s="64"/>
    </row>
    <row r="26" spans="1:13" ht="15">
      <c r="A26" s="61">
        <v>40179</v>
      </c>
      <c r="B26" s="14">
        <v>8874966</v>
      </c>
      <c r="C26" s="11">
        <v>2851378</v>
      </c>
      <c r="D26" s="14">
        <v>2224741</v>
      </c>
      <c r="E26" s="14">
        <f t="shared" si="0"/>
        <v>13951085</v>
      </c>
      <c r="F26" s="116">
        <v>9135306</v>
      </c>
      <c r="G26" s="164">
        <v>2864517</v>
      </c>
      <c r="H26" s="164">
        <v>2232595</v>
      </c>
      <c r="I26" s="116">
        <v>14245394</v>
      </c>
      <c r="J26" s="51">
        <f t="shared" si="2"/>
        <v>97.27554590759594</v>
      </c>
      <c r="K26" s="52">
        <f t="shared" si="1"/>
        <v>101.1228406575976</v>
      </c>
      <c r="L26" s="10"/>
      <c r="M26" s="64"/>
    </row>
    <row r="27" spans="1:13" ht="15">
      <c r="A27" s="61">
        <v>40210</v>
      </c>
      <c r="B27" s="14">
        <v>8900113</v>
      </c>
      <c r="C27" s="11">
        <v>2870824</v>
      </c>
      <c r="D27" s="14">
        <v>2232394</v>
      </c>
      <c r="E27" s="14">
        <f t="shared" si="0"/>
        <v>14003331</v>
      </c>
      <c r="F27" s="116">
        <v>9228912</v>
      </c>
      <c r="G27" s="164">
        <v>2868348</v>
      </c>
      <c r="H27" s="164">
        <v>2236257</v>
      </c>
      <c r="I27" s="116">
        <v>14344700</v>
      </c>
      <c r="J27" s="51">
        <f t="shared" si="2"/>
        <v>97.6398371560177</v>
      </c>
      <c r="K27" s="52">
        <f t="shared" si="1"/>
        <v>101.82777762279093</v>
      </c>
      <c r="L27" s="10"/>
      <c r="M27" s="64"/>
    </row>
    <row r="28" spans="1:13" ht="15">
      <c r="A28" s="61">
        <v>40238</v>
      </c>
      <c r="B28" s="14">
        <v>9136036</v>
      </c>
      <c r="C28" s="11">
        <v>2878843</v>
      </c>
      <c r="D28" s="14">
        <v>2233661</v>
      </c>
      <c r="E28" s="14">
        <f t="shared" si="0"/>
        <v>14248540</v>
      </c>
      <c r="F28" s="116">
        <v>9321361</v>
      </c>
      <c r="G28" s="164">
        <v>2868331</v>
      </c>
      <c r="H28" s="164">
        <v>2239375</v>
      </c>
      <c r="I28" s="116">
        <v>14425360</v>
      </c>
      <c r="J28" s="51">
        <f t="shared" si="2"/>
        <v>99.34958513163792</v>
      </c>
      <c r="K28" s="52">
        <f t="shared" si="1"/>
        <v>102.40035345519274</v>
      </c>
      <c r="L28" s="10"/>
      <c r="M28" s="64"/>
    </row>
    <row r="29" spans="1:13" ht="15">
      <c r="A29" s="61">
        <v>40269</v>
      </c>
      <c r="B29" s="14">
        <v>9361665</v>
      </c>
      <c r="C29" s="11">
        <v>2888488</v>
      </c>
      <c r="D29" s="14">
        <v>2228659</v>
      </c>
      <c r="E29" s="14">
        <f t="shared" si="0"/>
        <v>14478812</v>
      </c>
      <c r="F29" s="116">
        <v>9413425</v>
      </c>
      <c r="G29" s="164">
        <v>2866034</v>
      </c>
      <c r="H29" s="164">
        <v>2238621</v>
      </c>
      <c r="I29" s="116">
        <v>14517222</v>
      </c>
      <c r="J29" s="51">
        <f t="shared" si="2"/>
        <v>100.955183155536</v>
      </c>
      <c r="K29" s="52">
        <f t="shared" si="1"/>
        <v>103.05244818760157</v>
      </c>
      <c r="L29" s="10"/>
      <c r="M29" s="64"/>
    </row>
    <row r="30" spans="1:13" ht="15">
      <c r="A30" s="61">
        <v>40299</v>
      </c>
      <c r="B30" s="14">
        <v>9604589</v>
      </c>
      <c r="C30" s="11">
        <v>2896308</v>
      </c>
      <c r="D30" s="14">
        <v>2220134</v>
      </c>
      <c r="E30" s="14">
        <f t="shared" si="0"/>
        <v>14721031</v>
      </c>
      <c r="F30" s="116">
        <v>9502420</v>
      </c>
      <c r="G30" s="164">
        <v>2872259</v>
      </c>
      <c r="H30" s="164">
        <v>2233837</v>
      </c>
      <c r="I30" s="116">
        <v>14612906</v>
      </c>
      <c r="J30" s="51">
        <f t="shared" si="2"/>
        <v>102.64408301201253</v>
      </c>
      <c r="K30" s="52">
        <f t="shared" si="1"/>
        <v>103.73167389981997</v>
      </c>
      <c r="L30" s="10"/>
      <c r="M30" s="64"/>
    </row>
    <row r="31" spans="1:13" ht="15">
      <c r="A31" s="61">
        <v>40330</v>
      </c>
      <c r="B31" s="14">
        <v>9743072</v>
      </c>
      <c r="C31" s="11">
        <v>2888898</v>
      </c>
      <c r="D31" s="14">
        <v>2250200.232</v>
      </c>
      <c r="E31" s="14">
        <f t="shared" si="0"/>
        <v>14882170.232</v>
      </c>
      <c r="F31" s="116">
        <v>9464655</v>
      </c>
      <c r="G31" s="164">
        <v>2881076</v>
      </c>
      <c r="H31" s="164">
        <v>2238951</v>
      </c>
      <c r="I31" s="116">
        <v>14642516</v>
      </c>
      <c r="J31" s="51">
        <f t="shared" si="2"/>
        <v>103.76764485397186</v>
      </c>
      <c r="K31" s="52">
        <f t="shared" si="1"/>
        <v>103.9418644576853</v>
      </c>
      <c r="L31" s="10"/>
      <c r="M31" s="64"/>
    </row>
    <row r="32" spans="1:13" ht="15">
      <c r="A32" s="61">
        <v>40360</v>
      </c>
      <c r="B32" s="14">
        <v>9976855</v>
      </c>
      <c r="C32" s="11">
        <v>2926292</v>
      </c>
      <c r="D32" s="14">
        <v>2238882</v>
      </c>
      <c r="E32" s="14">
        <f t="shared" si="0"/>
        <v>15142029</v>
      </c>
      <c r="F32" s="116">
        <v>9676042</v>
      </c>
      <c r="G32" s="164">
        <v>2917842</v>
      </c>
      <c r="H32" s="164">
        <v>2236985</v>
      </c>
      <c r="I32" s="116">
        <v>14855428</v>
      </c>
      <c r="J32" s="51">
        <f t="shared" si="2"/>
        <v>105.57954002313433</v>
      </c>
      <c r="K32" s="52">
        <f t="shared" si="1"/>
        <v>105.45324885674722</v>
      </c>
      <c r="L32" s="10"/>
      <c r="M32" s="64"/>
    </row>
    <row r="33" spans="1:13" ht="15">
      <c r="A33" s="61">
        <v>40391</v>
      </c>
      <c r="B33" s="14">
        <v>9937919</v>
      </c>
      <c r="C33" s="11">
        <v>2935390</v>
      </c>
      <c r="D33" s="14">
        <v>2244534</v>
      </c>
      <c r="E33" s="14">
        <f t="shared" si="0"/>
        <v>15117843</v>
      </c>
      <c r="F33" s="116">
        <v>9787406</v>
      </c>
      <c r="G33" s="164">
        <v>2940290</v>
      </c>
      <c r="H33" s="164">
        <v>2250323</v>
      </c>
      <c r="I33" s="116">
        <v>14973546</v>
      </c>
      <c r="J33" s="51">
        <f t="shared" si="2"/>
        <v>105.4109003543687</v>
      </c>
      <c r="K33" s="52">
        <f t="shared" si="1"/>
        <v>106.29172532800482</v>
      </c>
      <c r="L33" s="10"/>
      <c r="M33" s="64"/>
    </row>
    <row r="34" spans="1:13" ht="15">
      <c r="A34" s="61">
        <v>40422</v>
      </c>
      <c r="B34" s="14">
        <v>9959685</v>
      </c>
      <c r="C34" s="11">
        <v>2900001</v>
      </c>
      <c r="D34" s="14">
        <v>2246537</v>
      </c>
      <c r="E34" s="14">
        <f t="shared" si="0"/>
        <v>15106223</v>
      </c>
      <c r="F34" s="116">
        <v>9860556</v>
      </c>
      <c r="G34" s="164">
        <v>2911423</v>
      </c>
      <c r="H34" s="164">
        <v>2246277</v>
      </c>
      <c r="I34" s="116">
        <v>15022253</v>
      </c>
      <c r="J34" s="51">
        <f t="shared" si="2"/>
        <v>105.32987856692735</v>
      </c>
      <c r="K34" s="52">
        <f t="shared" si="1"/>
        <v>106.63747850267373</v>
      </c>
      <c r="L34" s="10"/>
      <c r="M34" s="64"/>
    </row>
    <row r="35" spans="1:13" ht="15">
      <c r="A35" s="61">
        <v>40452</v>
      </c>
      <c r="B35" s="14">
        <v>9992591</v>
      </c>
      <c r="C35" s="11">
        <v>2912220.72069272</v>
      </c>
      <c r="D35" s="14">
        <v>2263441.58976</v>
      </c>
      <c r="E35" s="14">
        <f t="shared" si="0"/>
        <v>15168253.31045272</v>
      </c>
      <c r="F35" s="116">
        <v>9948309</v>
      </c>
      <c r="G35" s="164">
        <v>2923491</v>
      </c>
      <c r="H35" s="164">
        <v>2244124</v>
      </c>
      <c r="I35" s="116">
        <v>15122008</v>
      </c>
      <c r="J35" s="51">
        <f t="shared" si="2"/>
        <v>105.76239204613746</v>
      </c>
      <c r="K35" s="52">
        <f t="shared" si="1"/>
        <v>107.34560275461081</v>
      </c>
      <c r="L35" s="10"/>
      <c r="M35" s="64"/>
    </row>
    <row r="36" spans="1:13" ht="15">
      <c r="A36" s="61">
        <v>40483</v>
      </c>
      <c r="B36" s="14">
        <v>9914876</v>
      </c>
      <c r="C36" s="11">
        <v>2926501</v>
      </c>
      <c r="D36" s="14">
        <v>2260299</v>
      </c>
      <c r="E36" s="14">
        <f t="shared" si="0"/>
        <v>15101676</v>
      </c>
      <c r="F36" s="116">
        <v>10036078</v>
      </c>
      <c r="G36" s="164">
        <v>2936375</v>
      </c>
      <c r="H36" s="164">
        <v>2261018</v>
      </c>
      <c r="I36" s="116">
        <v>15226987</v>
      </c>
      <c r="J36" s="51">
        <f t="shared" si="2"/>
        <v>105.29817408607573</v>
      </c>
      <c r="K36" s="52">
        <f t="shared" si="1"/>
        <v>108.0908102714681</v>
      </c>
      <c r="L36" s="10"/>
      <c r="M36" s="64"/>
    </row>
    <row r="37" spans="1:13" ht="15">
      <c r="A37" s="61">
        <v>40513</v>
      </c>
      <c r="B37" s="14">
        <v>10030810</v>
      </c>
      <c r="C37" s="11">
        <v>2963322</v>
      </c>
      <c r="D37" s="14">
        <v>2282511</v>
      </c>
      <c r="E37" s="14">
        <f t="shared" si="0"/>
        <v>15276643</v>
      </c>
      <c r="F37" s="116">
        <v>10141134</v>
      </c>
      <c r="G37" s="164">
        <v>2991911</v>
      </c>
      <c r="H37" s="164">
        <v>2279978</v>
      </c>
      <c r="I37" s="116">
        <v>15405099</v>
      </c>
      <c r="J37" s="51">
        <f t="shared" si="2"/>
        <v>106.51815163196656</v>
      </c>
      <c r="K37" s="52">
        <f t="shared" si="1"/>
        <v>109.35516220130634</v>
      </c>
      <c r="L37" s="10"/>
      <c r="M37" s="64"/>
    </row>
    <row r="38" spans="1:13" ht="15">
      <c r="A38" s="61">
        <v>40544</v>
      </c>
      <c r="B38" s="14">
        <v>9960858</v>
      </c>
      <c r="C38" s="11">
        <v>2991561.6954112365</v>
      </c>
      <c r="D38" s="14">
        <v>2287486.867606679</v>
      </c>
      <c r="E38" s="14">
        <f t="shared" si="0"/>
        <v>15239906.563017916</v>
      </c>
      <c r="F38" s="116">
        <v>10241848</v>
      </c>
      <c r="G38" s="164">
        <v>3005359</v>
      </c>
      <c r="H38" s="164">
        <v>2290453</v>
      </c>
      <c r="I38" s="116">
        <v>15531022</v>
      </c>
      <c r="J38" s="51">
        <f t="shared" si="2"/>
        <v>106.26200259681036</v>
      </c>
      <c r="K38" s="52">
        <f t="shared" si="1"/>
        <v>110.24904351228493</v>
      </c>
      <c r="L38" s="10"/>
      <c r="M38" s="64"/>
    </row>
    <row r="39" spans="1:13" ht="15">
      <c r="A39" s="61">
        <v>40575</v>
      </c>
      <c r="B39" s="14">
        <v>9970036</v>
      </c>
      <c r="C39" s="11">
        <v>3027766.3283948246</v>
      </c>
      <c r="D39" s="14">
        <v>2301439</v>
      </c>
      <c r="E39" s="14">
        <f t="shared" si="0"/>
        <v>15299241.328394825</v>
      </c>
      <c r="F39" s="116">
        <v>10330364</v>
      </c>
      <c r="G39" s="164">
        <v>3025007</v>
      </c>
      <c r="H39" s="164">
        <v>2300874</v>
      </c>
      <c r="I39" s="116">
        <v>15668721</v>
      </c>
      <c r="J39" s="51">
        <f t="shared" si="2"/>
        <v>106.67572107772692</v>
      </c>
      <c r="K39" s="52">
        <f t="shared" si="1"/>
        <v>111.22651833928589</v>
      </c>
      <c r="L39" s="10"/>
      <c r="M39" s="64"/>
    </row>
    <row r="40" spans="1:13" ht="15">
      <c r="A40" s="61">
        <v>40603</v>
      </c>
      <c r="B40" s="14">
        <v>10252034</v>
      </c>
      <c r="C40" s="11">
        <v>3059010</v>
      </c>
      <c r="D40" s="14">
        <v>2306478</v>
      </c>
      <c r="E40" s="14">
        <f t="shared" si="0"/>
        <v>15617522</v>
      </c>
      <c r="F40" s="116">
        <v>10422438</v>
      </c>
      <c r="G40" s="164">
        <v>3047396</v>
      </c>
      <c r="H40" s="164">
        <v>2312378</v>
      </c>
      <c r="I40" s="116">
        <v>15772287</v>
      </c>
      <c r="J40" s="51">
        <f t="shared" si="2"/>
        <v>108.8949696940338</v>
      </c>
      <c r="K40" s="52">
        <f t="shared" si="1"/>
        <v>111.96169548605661</v>
      </c>
      <c r="L40" s="10"/>
      <c r="M40" s="64"/>
    </row>
    <row r="41" spans="1:13" ht="15">
      <c r="A41" s="61">
        <v>40634</v>
      </c>
      <c r="B41" s="14">
        <v>10511792</v>
      </c>
      <c r="C41" s="11">
        <v>3102039.400431247</v>
      </c>
      <c r="D41" s="14">
        <v>2305863</v>
      </c>
      <c r="E41" s="14">
        <f t="shared" si="0"/>
        <v>15919694.400431247</v>
      </c>
      <c r="F41" s="116">
        <v>10515366</v>
      </c>
      <c r="G41" s="164">
        <v>3077422</v>
      </c>
      <c r="H41" s="164">
        <v>2321321</v>
      </c>
      <c r="I41" s="116">
        <v>15910975</v>
      </c>
      <c r="J41" s="51">
        <f t="shared" si="2"/>
        <v>111.00190153554708</v>
      </c>
      <c r="K41" s="52">
        <f t="shared" si="1"/>
        <v>112.94619086225477</v>
      </c>
      <c r="L41" s="10"/>
      <c r="M41" s="64"/>
    </row>
    <row r="42" spans="1:13" ht="15">
      <c r="A42" s="61">
        <v>40664</v>
      </c>
      <c r="B42" s="14">
        <v>10771209</v>
      </c>
      <c r="C42" s="11">
        <v>3103246</v>
      </c>
      <c r="D42" s="14">
        <v>2312096</v>
      </c>
      <c r="E42" s="14">
        <f t="shared" si="0"/>
        <v>16186551</v>
      </c>
      <c r="F42" s="116">
        <v>10599521</v>
      </c>
      <c r="G42" s="164">
        <v>3077293</v>
      </c>
      <c r="H42" s="164">
        <v>2331999</v>
      </c>
      <c r="I42" s="116">
        <v>16012300</v>
      </c>
      <c r="J42" s="51">
        <f t="shared" si="2"/>
        <v>112.86258989076067</v>
      </c>
      <c r="K42" s="52">
        <f t="shared" si="1"/>
        <v>113.66545996984358</v>
      </c>
      <c r="L42" s="10"/>
      <c r="M42" s="64"/>
    </row>
    <row r="43" spans="1:13" ht="15">
      <c r="A43" s="61">
        <v>40695</v>
      </c>
      <c r="B43" s="14">
        <v>11045909</v>
      </c>
      <c r="C43" s="11">
        <v>3089309</v>
      </c>
      <c r="D43" s="14">
        <v>2370551</v>
      </c>
      <c r="E43" s="14">
        <f t="shared" si="0"/>
        <v>16505769</v>
      </c>
      <c r="F43" s="116">
        <v>10688653</v>
      </c>
      <c r="G43" s="164">
        <v>3080398</v>
      </c>
      <c r="H43" s="164">
        <v>2356162</v>
      </c>
      <c r="I43" s="116">
        <v>16164805</v>
      </c>
      <c r="J43" s="51">
        <f t="shared" si="2"/>
        <v>115.08837413718531</v>
      </c>
      <c r="K43" s="52">
        <f t="shared" si="1"/>
        <v>114.74803717441138</v>
      </c>
      <c r="L43" s="10"/>
      <c r="M43" s="64"/>
    </row>
    <row r="44" spans="1:13" ht="15">
      <c r="A44" s="61">
        <v>40725</v>
      </c>
      <c r="B44" s="14">
        <v>11112453</v>
      </c>
      <c r="C44" s="11">
        <v>3053242</v>
      </c>
      <c r="D44" s="14">
        <v>2376533</v>
      </c>
      <c r="E44" s="14">
        <f t="shared" si="0"/>
        <v>16542228</v>
      </c>
      <c r="F44" s="116">
        <v>10776060</v>
      </c>
      <c r="G44" s="164">
        <v>3044363</v>
      </c>
      <c r="H44" s="164">
        <v>2369324</v>
      </c>
      <c r="I44" s="116">
        <v>16218784</v>
      </c>
      <c r="J44" s="51">
        <f t="shared" si="2"/>
        <v>115.34258871105143</v>
      </c>
      <c r="K44" s="52">
        <f t="shared" si="1"/>
        <v>115.13121434844086</v>
      </c>
      <c r="L44" s="10"/>
      <c r="M44" s="64"/>
    </row>
    <row r="45" spans="1:13" ht="15">
      <c r="A45" s="61">
        <v>40756</v>
      </c>
      <c r="B45" s="14">
        <v>10886860</v>
      </c>
      <c r="C45" s="11">
        <v>3043525</v>
      </c>
      <c r="D45" s="14">
        <v>2509484</v>
      </c>
      <c r="E45" s="14">
        <f aca="true" t="shared" si="3" ref="E45:E50">SUM(B45:D45)</f>
        <v>16439869</v>
      </c>
      <c r="F45" s="116">
        <v>10854822</v>
      </c>
      <c r="G45" s="164">
        <v>3048118</v>
      </c>
      <c r="H45" s="164">
        <v>2514821</v>
      </c>
      <c r="I45" s="116">
        <v>16374348</v>
      </c>
      <c r="J45" s="51">
        <f t="shared" si="2"/>
        <v>114.6288788022124</v>
      </c>
      <c r="K45" s="52">
        <f t="shared" si="1"/>
        <v>116.23550627494417</v>
      </c>
      <c r="L45" s="10"/>
      <c r="M45" s="64"/>
    </row>
    <row r="46" spans="1:13" ht="15">
      <c r="A46" s="61">
        <v>40787</v>
      </c>
      <c r="B46" s="14">
        <v>11061597</v>
      </c>
      <c r="C46" s="14">
        <v>3020725</v>
      </c>
      <c r="D46" s="14">
        <v>2537648.3709038096</v>
      </c>
      <c r="E46" s="14">
        <f t="shared" si="3"/>
        <v>16619970.370903809</v>
      </c>
      <c r="F46" s="116">
        <v>10943889</v>
      </c>
      <c r="G46" s="164">
        <v>3032422</v>
      </c>
      <c r="H46" s="164">
        <v>2534315</v>
      </c>
      <c r="I46" s="116">
        <v>16468643</v>
      </c>
      <c r="J46" s="51">
        <f t="shared" si="2"/>
        <v>115.884656340187</v>
      </c>
      <c r="K46" s="52">
        <f t="shared" si="1"/>
        <v>116.90487198429611</v>
      </c>
      <c r="L46" s="10"/>
      <c r="M46" s="64"/>
    </row>
    <row r="47" spans="1:14" ht="15">
      <c r="A47" s="61">
        <v>40817</v>
      </c>
      <c r="B47" s="14">
        <v>11078121</v>
      </c>
      <c r="C47" s="14">
        <v>3023173</v>
      </c>
      <c r="D47" s="14">
        <v>2579366</v>
      </c>
      <c r="E47" s="14">
        <f t="shared" si="3"/>
        <v>16680660</v>
      </c>
      <c r="F47" s="116">
        <v>11018371</v>
      </c>
      <c r="G47" s="164">
        <v>3034965</v>
      </c>
      <c r="H47" s="164">
        <v>2540918</v>
      </c>
      <c r="I47" s="116">
        <v>16643781</v>
      </c>
      <c r="J47" s="51">
        <f t="shared" si="2"/>
        <v>116.30782176432868</v>
      </c>
      <c r="K47" s="52">
        <f t="shared" si="1"/>
        <v>118.14811257610356</v>
      </c>
      <c r="L47" s="3"/>
      <c r="M47" s="64"/>
      <c r="N47" s="64"/>
    </row>
    <row r="48" spans="1:14" ht="15">
      <c r="A48" s="61">
        <v>40848</v>
      </c>
      <c r="B48" s="3">
        <v>10984191</v>
      </c>
      <c r="C48" s="14">
        <v>3021556</v>
      </c>
      <c r="D48" s="3">
        <v>2543634</v>
      </c>
      <c r="E48" s="14">
        <f t="shared" si="3"/>
        <v>16549381</v>
      </c>
      <c r="F48" s="116">
        <v>11107657</v>
      </c>
      <c r="G48" s="164">
        <v>3032035</v>
      </c>
      <c r="H48" s="164">
        <v>2548568</v>
      </c>
      <c r="I48" s="116">
        <v>16661405</v>
      </c>
      <c r="J48" s="51">
        <f t="shared" si="2"/>
        <v>115.39246382684902</v>
      </c>
      <c r="K48" s="52">
        <f t="shared" si="1"/>
        <v>118.27321890477019</v>
      </c>
      <c r="M48" s="64"/>
      <c r="N48" s="64"/>
    </row>
    <row r="49" spans="1:14" ht="15">
      <c r="A49" s="61">
        <v>40878</v>
      </c>
      <c r="B49" s="3">
        <v>11030939</v>
      </c>
      <c r="C49" s="14">
        <v>3002517</v>
      </c>
      <c r="D49" s="3">
        <v>2554200</v>
      </c>
      <c r="E49" s="14">
        <f t="shared" si="3"/>
        <v>16587656</v>
      </c>
      <c r="F49" s="116">
        <v>11190414</v>
      </c>
      <c r="G49" s="164">
        <v>3031857</v>
      </c>
      <c r="H49" s="164">
        <v>2549019</v>
      </c>
      <c r="I49" s="116">
        <v>16756883</v>
      </c>
      <c r="J49" s="51">
        <f t="shared" si="2"/>
        <v>115.65934066973351</v>
      </c>
      <c r="K49" s="52">
        <f t="shared" si="1"/>
        <v>118.95098229834893</v>
      </c>
      <c r="M49" s="64"/>
      <c r="N49" s="64"/>
    </row>
    <row r="50" spans="1:14" ht="15">
      <c r="A50" s="61">
        <v>40909</v>
      </c>
      <c r="B50" s="3">
        <v>10957242</v>
      </c>
      <c r="C50" s="14">
        <v>3039975</v>
      </c>
      <c r="D50" s="3">
        <v>2563237</v>
      </c>
      <c r="E50" s="14">
        <f t="shared" si="3"/>
        <v>16560454</v>
      </c>
      <c r="F50" s="116">
        <v>11278562</v>
      </c>
      <c r="G50" s="164">
        <v>3054234</v>
      </c>
      <c r="H50" s="164">
        <v>2561399</v>
      </c>
      <c r="I50" s="116">
        <v>16881868</v>
      </c>
      <c r="J50" s="51">
        <f t="shared" si="2"/>
        <v>115.46967159383166</v>
      </c>
      <c r="K50" s="52">
        <f t="shared" si="1"/>
        <v>119.83820509047317</v>
      </c>
      <c r="M50" s="64"/>
      <c r="N50" s="64"/>
    </row>
    <row r="51" spans="1:14" ht="15">
      <c r="A51" s="61">
        <v>40940</v>
      </c>
      <c r="B51" s="3">
        <v>10845430</v>
      </c>
      <c r="C51" s="14">
        <v>3059708</v>
      </c>
      <c r="D51" s="3">
        <v>2576419</v>
      </c>
      <c r="E51" s="14">
        <f>SUM(B51:D51)</f>
        <v>16481557</v>
      </c>
      <c r="F51" s="116">
        <v>11256209</v>
      </c>
      <c r="G51" s="164">
        <v>3057136</v>
      </c>
      <c r="H51" s="164">
        <v>2572165</v>
      </c>
      <c r="I51" s="116">
        <v>16928124</v>
      </c>
      <c r="J51" s="51">
        <f t="shared" si="2"/>
        <v>114.91955318042713</v>
      </c>
      <c r="K51" s="52">
        <f t="shared" si="1"/>
        <v>120.16655951278383</v>
      </c>
      <c r="M51" s="64"/>
      <c r="N51" s="64"/>
    </row>
    <row r="52" spans="1:14" ht="15">
      <c r="A52" s="61">
        <v>40969</v>
      </c>
      <c r="B52" s="3">
        <v>11257343</v>
      </c>
      <c r="C52" s="14">
        <v>3068170</v>
      </c>
      <c r="D52" s="3">
        <v>2574644</v>
      </c>
      <c r="E52" s="14">
        <f>SUM(B52:D52)</f>
        <v>16900157</v>
      </c>
      <c r="F52" s="116">
        <v>11448887</v>
      </c>
      <c r="G52" s="164">
        <v>3056678</v>
      </c>
      <c r="H52" s="164">
        <v>2583049</v>
      </c>
      <c r="I52" s="116">
        <v>17077382</v>
      </c>
      <c r="J52" s="51">
        <f t="shared" si="2"/>
        <v>117.83828986054338</v>
      </c>
      <c r="K52" s="52">
        <f t="shared" si="1"/>
        <v>121.22608745219159</v>
      </c>
      <c r="M52" s="64"/>
      <c r="N52" s="64"/>
    </row>
    <row r="53" spans="1:14" ht="15">
      <c r="A53" s="61">
        <v>41000</v>
      </c>
      <c r="B53" s="3">
        <v>11521869</v>
      </c>
      <c r="C53" s="14">
        <v>3058583</v>
      </c>
      <c r="D53" s="3">
        <v>2569269</v>
      </c>
      <c r="E53" s="14">
        <f>SUM(B53:D53)</f>
        <v>17149721</v>
      </c>
      <c r="F53" s="116">
        <v>11524895</v>
      </c>
      <c r="G53" s="164">
        <v>3034634</v>
      </c>
      <c r="H53" s="164">
        <v>2589596</v>
      </c>
      <c r="I53" s="116">
        <v>17140524</v>
      </c>
      <c r="J53" s="51">
        <f t="shared" si="2"/>
        <v>119.57840357491636</v>
      </c>
      <c r="K53" s="52">
        <f t="shared" si="1"/>
        <v>121.67430941114914</v>
      </c>
      <c r="M53" s="64"/>
      <c r="N53" s="64"/>
    </row>
    <row r="54" spans="1:14" ht="15">
      <c r="A54" s="61">
        <v>41030</v>
      </c>
      <c r="B54" s="3">
        <v>11820778</v>
      </c>
      <c r="C54" s="14">
        <v>3044795</v>
      </c>
      <c r="D54" s="3">
        <v>2574350</v>
      </c>
      <c r="E54" s="14">
        <f>SUM(B54:D54)</f>
        <v>17439923</v>
      </c>
      <c r="F54" s="116">
        <v>11604630</v>
      </c>
      <c r="G54" s="164">
        <v>3019813</v>
      </c>
      <c r="H54" s="164">
        <v>2598800</v>
      </c>
      <c r="I54" s="116">
        <v>17229506</v>
      </c>
      <c r="J54" s="51">
        <f t="shared" si="2"/>
        <v>121.60187042165096</v>
      </c>
      <c r="K54" s="52">
        <f t="shared" si="1"/>
        <v>122.30596007713943</v>
      </c>
      <c r="M54" s="64"/>
      <c r="N54" s="64"/>
    </row>
    <row r="55" spans="1:14" ht="15">
      <c r="A55" s="61">
        <v>41061</v>
      </c>
      <c r="B55" s="3">
        <v>12087084</v>
      </c>
      <c r="C55" s="14">
        <v>3040162</v>
      </c>
      <c r="D55" s="3">
        <v>2610813</v>
      </c>
      <c r="E55" s="14">
        <f>SUM(B55:D55)</f>
        <v>17738059</v>
      </c>
      <c r="F55" s="116">
        <v>11672495</v>
      </c>
      <c r="G55" s="164">
        <v>3031410</v>
      </c>
      <c r="H55" s="164">
        <v>2600152</v>
      </c>
      <c r="I55" s="116">
        <v>17304910</v>
      </c>
      <c r="J55" s="51">
        <f t="shared" si="2"/>
        <v>123.68065799657484</v>
      </c>
      <c r="K55" s="52">
        <f t="shared" si="1"/>
        <v>122.84122548832748</v>
      </c>
      <c r="M55" s="64"/>
      <c r="N55" s="64"/>
    </row>
    <row r="56" spans="1:11" ht="15">
      <c r="A56" s="61">
        <v>41091</v>
      </c>
      <c r="B56" s="3">
        <v>12107944</v>
      </c>
      <c r="C56" s="14">
        <v>3042931</v>
      </c>
      <c r="D56" s="3">
        <v>2613791</v>
      </c>
      <c r="E56" s="14">
        <f>SUM(B56:D56)</f>
        <v>17764666</v>
      </c>
      <c r="F56" s="116">
        <v>11747740</v>
      </c>
      <c r="G56" s="164">
        <v>3034007</v>
      </c>
      <c r="H56" s="164">
        <v>2609282</v>
      </c>
      <c r="I56" s="164">
        <v>17389139</v>
      </c>
      <c r="J56" s="59">
        <f>(E56/$E$11)*100</f>
        <v>123.86617836649327</v>
      </c>
      <c r="K56" s="52">
        <f t="shared" si="1"/>
        <v>123.43913634609305</v>
      </c>
    </row>
    <row r="57" spans="1:11" ht="15">
      <c r="A57" s="61">
        <v>41122</v>
      </c>
      <c r="B57" s="3">
        <v>11716148</v>
      </c>
      <c r="C57" s="14">
        <v>3038438</v>
      </c>
      <c r="D57" s="3">
        <v>2600540</v>
      </c>
      <c r="E57" s="14">
        <f>SUM(B57:D57)</f>
        <v>17355126</v>
      </c>
      <c r="F57" s="116">
        <v>11795400</v>
      </c>
      <c r="G57" s="164">
        <v>3042522</v>
      </c>
      <c r="H57" s="164">
        <v>2613681</v>
      </c>
      <c r="I57" s="164">
        <v>17392738</v>
      </c>
      <c r="J57" s="59">
        <f t="shared" si="2"/>
        <v>121.01061357916691</v>
      </c>
      <c r="K57" s="52">
        <f t="shared" si="1"/>
        <v>123.46468433048203</v>
      </c>
    </row>
    <row r="58" spans="1:11" ht="15">
      <c r="A58" s="61">
        <v>41153</v>
      </c>
      <c r="B58" s="3">
        <v>12069085</v>
      </c>
      <c r="C58" s="14">
        <v>3035071</v>
      </c>
      <c r="D58" s="3">
        <v>2613470</v>
      </c>
      <c r="E58" s="14">
        <f>SUM(B58:D58)</f>
        <v>17717626</v>
      </c>
      <c r="F58" s="116">
        <v>11893908</v>
      </c>
      <c r="G58" s="164">
        <v>3046166</v>
      </c>
      <c r="H58" s="164">
        <v>2617278</v>
      </c>
      <c r="I58" s="164">
        <v>17532464</v>
      </c>
      <c r="J58" s="59">
        <f>(E58/$E$11)*100</f>
        <v>123.53818655227285</v>
      </c>
      <c r="K58" s="52">
        <f t="shared" si="1"/>
        <v>124.45654808895186</v>
      </c>
    </row>
    <row r="59" spans="1:11" ht="15">
      <c r="A59" s="61">
        <v>41183</v>
      </c>
      <c r="B59" s="3">
        <v>11743906</v>
      </c>
      <c r="C59" s="14">
        <v>3013973</v>
      </c>
      <c r="D59" s="3">
        <v>2688851</v>
      </c>
      <c r="E59" s="14">
        <f>SUM(B59:D59)</f>
        <v>17446730</v>
      </c>
      <c r="F59" s="116">
        <v>11580888</v>
      </c>
      <c r="G59" s="164">
        <v>3025328</v>
      </c>
      <c r="H59" s="164">
        <v>2640046</v>
      </c>
      <c r="I59" s="164">
        <v>17514148</v>
      </c>
      <c r="J59" s="59">
        <f t="shared" si="2"/>
        <v>121.64933301262455</v>
      </c>
      <c r="K59" s="52">
        <f t="shared" si="1"/>
        <v>124.32652950543745</v>
      </c>
    </row>
    <row r="60" spans="1:11" ht="15">
      <c r="A60" s="61">
        <v>41214</v>
      </c>
      <c r="B60" s="14">
        <v>11996881</v>
      </c>
      <c r="C60" s="102">
        <v>3004914</v>
      </c>
      <c r="D60" s="3">
        <v>2622715</v>
      </c>
      <c r="E60" s="14">
        <f>SUM(B60:D60)</f>
        <v>17624510</v>
      </c>
      <c r="F60" s="116">
        <v>12035383</v>
      </c>
      <c r="G60" s="164">
        <v>3015051</v>
      </c>
      <c r="H60" s="164">
        <v>2632582</v>
      </c>
      <c r="I60" s="164">
        <v>17672900</v>
      </c>
      <c r="J60" s="59">
        <f t="shared" si="2"/>
        <v>122.88892452478667</v>
      </c>
      <c r="K60" s="52">
        <f>I60/$I$11*100</f>
        <v>125.45345187768457</v>
      </c>
    </row>
    <row r="61" spans="1:11" ht="15">
      <c r="A61" s="61">
        <v>41244</v>
      </c>
      <c r="B61" s="14">
        <v>11939620</v>
      </c>
      <c r="C61" s="102">
        <v>2967357</v>
      </c>
      <c r="D61" s="14">
        <v>2662608</v>
      </c>
      <c r="E61" s="14">
        <f>SUM(B61:D61)</f>
        <v>17569585</v>
      </c>
      <c r="F61" s="3">
        <v>12092619</v>
      </c>
      <c r="G61" s="102">
        <v>2996366</v>
      </c>
      <c r="H61" s="102">
        <v>2651390</v>
      </c>
      <c r="I61" s="102">
        <v>17713133</v>
      </c>
      <c r="J61" s="163">
        <f t="shared" si="2"/>
        <v>122.50595364051678</v>
      </c>
      <c r="K61" s="52">
        <f>I61/$I$11*100</f>
        <v>125.73905122637068</v>
      </c>
    </row>
    <row r="62" spans="1:11" ht="15">
      <c r="A62" s="61">
        <v>41275</v>
      </c>
      <c r="B62" s="14">
        <v>11818115</v>
      </c>
      <c r="C62" s="14">
        <v>2963719</v>
      </c>
      <c r="D62" s="14">
        <v>2667984</v>
      </c>
      <c r="E62" s="14">
        <f>SUM(B62:D62)</f>
        <v>17449818</v>
      </c>
      <c r="F62" s="3">
        <v>12163441</v>
      </c>
      <c r="G62" s="102">
        <v>2977824</v>
      </c>
      <c r="H62" s="102">
        <v>2657994</v>
      </c>
      <c r="I62" s="3">
        <v>17767499</v>
      </c>
      <c r="J62" s="52">
        <f t="shared" si="2"/>
        <v>121.67086444804787</v>
      </c>
      <c r="K62" s="52">
        <f>I62/$I$11*100</f>
        <v>126.12497557182516</v>
      </c>
    </row>
    <row r="63" spans="1:11" ht="15">
      <c r="A63" s="61">
        <v>41306</v>
      </c>
      <c r="B63" s="14">
        <v>11748042</v>
      </c>
      <c r="C63" s="14">
        <v>2969232</v>
      </c>
      <c r="D63" s="14">
        <v>2670744</v>
      </c>
      <c r="E63" s="14">
        <f>SUM(B63:D63)</f>
        <v>17388018</v>
      </c>
      <c r="F63" s="3">
        <v>12228725</v>
      </c>
      <c r="G63" s="102">
        <v>2967077</v>
      </c>
      <c r="H63" s="102">
        <v>2661887</v>
      </c>
      <c r="I63" s="3">
        <v>17848955</v>
      </c>
      <c r="J63" s="52">
        <f t="shared" si="2"/>
        <v>121.23995683497768</v>
      </c>
      <c r="K63" s="52">
        <f>I63/$I$11*100</f>
        <v>126.70320191702875</v>
      </c>
    </row>
    <row r="64" spans="1:11" ht="15">
      <c r="A64" s="61">
        <v>41334</v>
      </c>
      <c r="B64" s="3">
        <v>12030850</v>
      </c>
      <c r="C64" s="3">
        <v>2973096</v>
      </c>
      <c r="D64" s="3">
        <v>2651342</v>
      </c>
      <c r="E64" s="3">
        <v>17655288</v>
      </c>
      <c r="F64" s="3">
        <v>12298262</v>
      </c>
      <c r="G64" s="102">
        <v>2962289</v>
      </c>
      <c r="H64" s="102">
        <v>2662406</v>
      </c>
      <c r="I64" s="3">
        <v>17880616</v>
      </c>
      <c r="J64" s="52">
        <f t="shared" si="2"/>
        <v>123.10352767227981</v>
      </c>
      <c r="K64" s="52">
        <f>I64/$I$11*100</f>
        <v>126.92795177358309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43"/>
  <sheetViews>
    <sheetView zoomScalePageLayoutView="0" workbookViewId="0" topLeftCell="I1">
      <pane ySplit="1" topLeftCell="A2" activePane="bottomLeft" state="frozen"/>
      <selection pane="topLeft" activeCell="A1" sqref="A1"/>
      <selection pane="bottomLeft" activeCell="J2" sqref="J2:K83"/>
    </sheetView>
  </sheetViews>
  <sheetFormatPr defaultColWidth="8.8515625" defaultRowHeight="15"/>
  <cols>
    <col min="1" max="1" width="12.7109375" style="0" bestFit="1" customWidth="1"/>
    <col min="2" max="2" width="16.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19.140625" style="0" customWidth="1"/>
    <col min="7" max="8" width="33.140625" style="0" customWidth="1"/>
    <col min="9" max="9" width="18.421875" style="0" customWidth="1"/>
    <col min="10" max="11" width="21.28125" style="0" bestFit="1" customWidth="1"/>
    <col min="12" max="13" width="32.421875" style="0" customWidth="1"/>
  </cols>
  <sheetData>
    <row r="1" spans="1:13" ht="45.75" thickBot="1">
      <c r="A1" s="12" t="s">
        <v>92</v>
      </c>
      <c r="B1" s="12" t="s">
        <v>175</v>
      </c>
      <c r="C1" s="75">
        <v>40969</v>
      </c>
      <c r="D1" s="95">
        <v>41306</v>
      </c>
      <c r="E1" s="103">
        <v>41334</v>
      </c>
      <c r="F1" s="42" t="s">
        <v>303</v>
      </c>
      <c r="G1" s="53" t="s">
        <v>318</v>
      </c>
      <c r="H1" s="15" t="s">
        <v>319</v>
      </c>
      <c r="I1" s="42" t="s">
        <v>306</v>
      </c>
      <c r="J1" s="107" t="s">
        <v>285</v>
      </c>
      <c r="K1" s="73" t="s">
        <v>295</v>
      </c>
      <c r="L1" s="53" t="s">
        <v>320</v>
      </c>
      <c r="M1" s="42" t="s">
        <v>321</v>
      </c>
    </row>
    <row r="2" spans="1:13" ht="15">
      <c r="A2" s="21">
        <v>1</v>
      </c>
      <c r="B2" s="22" t="s">
        <v>93</v>
      </c>
      <c r="C2" s="100">
        <v>34300</v>
      </c>
      <c r="D2" s="13">
        <v>35963</v>
      </c>
      <c r="E2" s="3">
        <v>36344</v>
      </c>
      <c r="F2" s="40">
        <f aca="true" t="shared" si="0" ref="F2:F33">E2/$E$83</f>
        <v>0.02347997767257241</v>
      </c>
      <c r="G2" s="40">
        <f aca="true" t="shared" si="1" ref="G2:G33">(E2-C2)/C2</f>
        <v>0.05959183673469388</v>
      </c>
      <c r="H2" s="25">
        <f aca="true" t="shared" si="2" ref="H2:H33">E2-C2</f>
        <v>2044</v>
      </c>
      <c r="I2" s="45">
        <f aca="true" t="shared" si="3" ref="I2:I33">H2/$H$83</f>
        <v>0.025141142175372996</v>
      </c>
      <c r="J2" s="3">
        <v>36269.04</v>
      </c>
      <c r="K2" s="13">
        <v>36410.35</v>
      </c>
      <c r="L2" s="45">
        <f aca="true" t="shared" si="4" ref="L2:L33">(K2-J2)/J2</f>
        <v>0.00389616047185141</v>
      </c>
      <c r="M2" s="13">
        <f aca="true" t="shared" si="5" ref="M2:M33">K2-J2</f>
        <v>141.30999999999767</v>
      </c>
    </row>
    <row r="3" spans="1:13" ht="15">
      <c r="A3" s="1">
        <v>2</v>
      </c>
      <c r="B3" s="23" t="s">
        <v>94</v>
      </c>
      <c r="C3" s="10">
        <v>4693</v>
      </c>
      <c r="D3" s="14">
        <v>5006</v>
      </c>
      <c r="E3" s="3">
        <v>5104</v>
      </c>
      <c r="F3" s="41">
        <f t="shared" si="0"/>
        <v>0.0032974302784726387</v>
      </c>
      <c r="G3" s="41">
        <f t="shared" si="1"/>
        <v>0.08757724270189644</v>
      </c>
      <c r="H3" s="25">
        <f t="shared" si="2"/>
        <v>411</v>
      </c>
      <c r="I3" s="35">
        <f t="shared" si="3"/>
        <v>0.005055288372836742</v>
      </c>
      <c r="J3" s="3">
        <v>5130.408</v>
      </c>
      <c r="K3" s="14">
        <v>5171.549</v>
      </c>
      <c r="L3" s="35">
        <f t="shared" si="4"/>
        <v>0.008019050336737277</v>
      </c>
      <c r="M3" s="14">
        <f t="shared" si="5"/>
        <v>41.14099999999962</v>
      </c>
    </row>
    <row r="4" spans="1:13" ht="15">
      <c r="A4" s="1">
        <v>3</v>
      </c>
      <c r="B4" s="23" t="s">
        <v>95</v>
      </c>
      <c r="C4" s="10">
        <v>10213</v>
      </c>
      <c r="D4" s="14">
        <v>10473</v>
      </c>
      <c r="E4" s="3">
        <v>10649</v>
      </c>
      <c r="F4" s="41">
        <f t="shared" si="0"/>
        <v>0.006879767836100142</v>
      </c>
      <c r="G4" s="41">
        <f t="shared" si="1"/>
        <v>0.04269068833839224</v>
      </c>
      <c r="H4" s="25">
        <f t="shared" si="2"/>
        <v>436</v>
      </c>
      <c r="I4" s="35">
        <f t="shared" si="3"/>
        <v>0.005362787665588369</v>
      </c>
      <c r="J4" s="3">
        <v>10765.36</v>
      </c>
      <c r="K4" s="14">
        <v>10823.5</v>
      </c>
      <c r="L4" s="35">
        <f t="shared" si="4"/>
        <v>0.00540065543558222</v>
      </c>
      <c r="M4" s="14">
        <f t="shared" si="5"/>
        <v>58.13999999999942</v>
      </c>
    </row>
    <row r="5" spans="1:13" ht="15">
      <c r="A5" s="1">
        <v>4</v>
      </c>
      <c r="B5" s="23" t="s">
        <v>96</v>
      </c>
      <c r="C5" s="10">
        <v>1791</v>
      </c>
      <c r="D5" s="14">
        <v>1937</v>
      </c>
      <c r="E5" s="3">
        <v>1975</v>
      </c>
      <c r="F5" s="41">
        <f t="shared" si="0"/>
        <v>0.0012759452978024022</v>
      </c>
      <c r="G5" s="41">
        <f t="shared" si="1"/>
        <v>0.1027359017308766</v>
      </c>
      <c r="H5" s="25">
        <f t="shared" si="2"/>
        <v>184</v>
      </c>
      <c r="I5" s="35">
        <f t="shared" si="3"/>
        <v>0.0022631947946519723</v>
      </c>
      <c r="J5" s="3">
        <v>2077.411</v>
      </c>
      <c r="K5" s="14">
        <v>2090.079</v>
      </c>
      <c r="L5" s="35">
        <f t="shared" si="4"/>
        <v>0.006097974835023074</v>
      </c>
      <c r="M5" s="14">
        <f t="shared" si="5"/>
        <v>12.66800000000012</v>
      </c>
    </row>
    <row r="6" spans="1:13" ht="15">
      <c r="A6" s="1">
        <v>5</v>
      </c>
      <c r="B6" s="23" t="s">
        <v>97</v>
      </c>
      <c r="C6" s="10">
        <v>4800</v>
      </c>
      <c r="D6" s="14">
        <v>5005</v>
      </c>
      <c r="E6" s="3">
        <v>5074</v>
      </c>
      <c r="F6" s="41">
        <f t="shared" si="0"/>
        <v>0.003278048830911083</v>
      </c>
      <c r="G6" s="41">
        <f t="shared" si="1"/>
        <v>0.05708333333333333</v>
      </c>
      <c r="H6" s="25">
        <f t="shared" si="2"/>
        <v>274</v>
      </c>
      <c r="I6" s="35">
        <f t="shared" si="3"/>
        <v>0.003370192248557828</v>
      </c>
      <c r="J6" s="3">
        <v>5139.849</v>
      </c>
      <c r="K6" s="14">
        <v>5168.515</v>
      </c>
      <c r="L6" s="35">
        <f t="shared" si="4"/>
        <v>0.005577206645564912</v>
      </c>
      <c r="M6" s="14">
        <f t="shared" si="5"/>
        <v>28.666000000000167</v>
      </c>
    </row>
    <row r="7" spans="1:13" ht="15">
      <c r="A7" s="1">
        <v>6</v>
      </c>
      <c r="B7" s="23" t="s">
        <v>98</v>
      </c>
      <c r="C7" s="10">
        <v>115067</v>
      </c>
      <c r="D7" s="14">
        <v>120531</v>
      </c>
      <c r="E7" s="3">
        <v>121688</v>
      </c>
      <c r="F7" s="41">
        <f>E7/$E$83</f>
        <v>0.07861631969568543</v>
      </c>
      <c r="G7" s="41">
        <f t="shared" si="1"/>
        <v>0.05754038951219724</v>
      </c>
      <c r="H7" s="25">
        <f t="shared" si="2"/>
        <v>6621</v>
      </c>
      <c r="I7" s="35">
        <f t="shared" si="3"/>
        <v>0.0814381126923408</v>
      </c>
      <c r="J7" s="3">
        <v>121714.9</v>
      </c>
      <c r="K7" s="14">
        <v>122193.8</v>
      </c>
      <c r="L7" s="35">
        <f t="shared" si="4"/>
        <v>0.0039346045553996165</v>
      </c>
      <c r="M7" s="14">
        <f t="shared" si="5"/>
        <v>478.90000000000873</v>
      </c>
    </row>
    <row r="8" spans="1:13" ht="15">
      <c r="A8" s="1">
        <v>7</v>
      </c>
      <c r="B8" s="23" t="s">
        <v>99</v>
      </c>
      <c r="C8" s="10">
        <v>56047</v>
      </c>
      <c r="D8" s="14">
        <v>57843</v>
      </c>
      <c r="E8" s="3">
        <v>59041</v>
      </c>
      <c r="F8" s="41">
        <f t="shared" si="0"/>
        <v>0.03814333484939323</v>
      </c>
      <c r="G8" s="41">
        <f>(E8-C8)/C8</f>
        <v>0.05341945153175014</v>
      </c>
      <c r="H8" s="25">
        <f t="shared" si="2"/>
        <v>2994</v>
      </c>
      <c r="I8" s="35">
        <f t="shared" si="3"/>
        <v>0.03682611529993481</v>
      </c>
      <c r="J8" s="3">
        <v>60363.26</v>
      </c>
      <c r="K8" s="14">
        <v>60600.16</v>
      </c>
      <c r="L8" s="35">
        <f t="shared" si="4"/>
        <v>0.003924572662245237</v>
      </c>
      <c r="M8" s="14">
        <f t="shared" si="5"/>
        <v>236.90000000000146</v>
      </c>
    </row>
    <row r="9" spans="1:13" ht="15">
      <c r="A9" s="1">
        <v>8</v>
      </c>
      <c r="B9" s="23" t="s">
        <v>100</v>
      </c>
      <c r="C9" s="10">
        <v>2831</v>
      </c>
      <c r="D9" s="14">
        <v>3034</v>
      </c>
      <c r="E9" s="3">
        <v>3085</v>
      </c>
      <c r="F9" s="41">
        <f t="shared" si="0"/>
        <v>0.0019930588575799548</v>
      </c>
      <c r="G9" s="41">
        <f t="shared" si="1"/>
        <v>0.0897209466619569</v>
      </c>
      <c r="H9" s="25">
        <f t="shared" si="2"/>
        <v>254</v>
      </c>
      <c r="I9" s="35">
        <f t="shared" si="3"/>
        <v>0.003124192814356527</v>
      </c>
      <c r="J9" s="3">
        <v>3135.713</v>
      </c>
      <c r="K9" s="14">
        <v>3167.58</v>
      </c>
      <c r="L9" s="35">
        <f t="shared" si="4"/>
        <v>0.01016260097783175</v>
      </c>
      <c r="M9" s="14">
        <f t="shared" si="5"/>
        <v>31.866999999999734</v>
      </c>
    </row>
    <row r="10" spans="1:13" ht="15">
      <c r="A10" s="1">
        <v>9</v>
      </c>
      <c r="B10" s="23" t="s">
        <v>101</v>
      </c>
      <c r="C10" s="10">
        <v>22344</v>
      </c>
      <c r="D10" s="14">
        <v>22877</v>
      </c>
      <c r="E10" s="3">
        <v>23188</v>
      </c>
      <c r="F10" s="41">
        <f t="shared" si="0"/>
        <v>0.014980566868578281</v>
      </c>
      <c r="G10" s="41">
        <f t="shared" si="1"/>
        <v>0.037773003938417475</v>
      </c>
      <c r="H10" s="25">
        <f t="shared" si="2"/>
        <v>844</v>
      </c>
      <c r="I10" s="35">
        <f t="shared" si="3"/>
        <v>0.010381176123294917</v>
      </c>
      <c r="J10" s="3">
        <v>23440.03</v>
      </c>
      <c r="K10" s="14">
        <v>23480.2</v>
      </c>
      <c r="L10" s="35">
        <f t="shared" si="4"/>
        <v>0.0017137350080184152</v>
      </c>
      <c r="M10" s="14">
        <f t="shared" si="5"/>
        <v>40.17000000000189</v>
      </c>
    </row>
    <row r="11" spans="1:13" ht="15">
      <c r="A11" s="1">
        <v>10</v>
      </c>
      <c r="B11" s="23" t="s">
        <v>102</v>
      </c>
      <c r="C11" s="10">
        <v>24119</v>
      </c>
      <c r="D11" s="14">
        <v>24388</v>
      </c>
      <c r="E11" s="3">
        <v>24554</v>
      </c>
      <c r="F11" s="41">
        <f t="shared" si="0"/>
        <v>0.015863068780881107</v>
      </c>
      <c r="G11" s="41">
        <f t="shared" si="1"/>
        <v>0.01803557361416311</v>
      </c>
      <c r="H11" s="25">
        <f t="shared" si="2"/>
        <v>435</v>
      </c>
      <c r="I11" s="35">
        <f t="shared" si="3"/>
        <v>0.005350487693878304</v>
      </c>
      <c r="J11" s="3">
        <v>24668.75</v>
      </c>
      <c r="K11" s="14">
        <v>24662.66</v>
      </c>
      <c r="L11" s="35">
        <f t="shared" si="4"/>
        <v>-0.00024687104129719365</v>
      </c>
      <c r="M11" s="14">
        <f t="shared" si="5"/>
        <v>-6.0900000000001455</v>
      </c>
    </row>
    <row r="12" spans="1:13" ht="15">
      <c r="A12" s="1">
        <v>11</v>
      </c>
      <c r="B12" s="23" t="s">
        <v>103</v>
      </c>
      <c r="C12" s="10">
        <v>3988</v>
      </c>
      <c r="D12" s="14">
        <v>4010</v>
      </c>
      <c r="E12" s="3">
        <v>4051</v>
      </c>
      <c r="F12" s="41">
        <f t="shared" si="0"/>
        <v>0.0026171414690620413</v>
      </c>
      <c r="G12" s="41">
        <f t="shared" si="1"/>
        <v>0.01579739217652959</v>
      </c>
      <c r="H12" s="25">
        <f t="shared" si="2"/>
        <v>63</v>
      </c>
      <c r="I12" s="35">
        <f t="shared" si="3"/>
        <v>0.0007748982177340992</v>
      </c>
      <c r="J12" s="3">
        <v>4088.535</v>
      </c>
      <c r="K12" s="14">
        <v>4083.859</v>
      </c>
      <c r="L12" s="35">
        <f t="shared" si="4"/>
        <v>-0.0011436859412968046</v>
      </c>
      <c r="M12" s="14">
        <f t="shared" si="5"/>
        <v>-4.675999999999931</v>
      </c>
    </row>
    <row r="13" spans="1:13" ht="15">
      <c r="A13" s="1">
        <v>12</v>
      </c>
      <c r="B13" s="23" t="s">
        <v>104</v>
      </c>
      <c r="C13" s="10">
        <v>1331</v>
      </c>
      <c r="D13" s="14">
        <v>1375</v>
      </c>
      <c r="E13" s="3">
        <v>1402</v>
      </c>
      <c r="F13" s="41">
        <f t="shared" si="0"/>
        <v>0.0009057596493766926</v>
      </c>
      <c r="G13" s="41">
        <f t="shared" si="1"/>
        <v>0.05334335086401202</v>
      </c>
      <c r="H13" s="25">
        <f t="shared" si="2"/>
        <v>71</v>
      </c>
      <c r="I13" s="35">
        <f t="shared" si="3"/>
        <v>0.0008732979914146198</v>
      </c>
      <c r="J13" s="3">
        <v>1524.65</v>
      </c>
      <c r="K13" s="14">
        <v>1530.947</v>
      </c>
      <c r="L13" s="35">
        <f t="shared" si="4"/>
        <v>0.004130128226150131</v>
      </c>
      <c r="M13" s="14">
        <f t="shared" si="5"/>
        <v>6.296999999999798</v>
      </c>
    </row>
    <row r="14" spans="1:13" ht="15">
      <c r="A14" s="1">
        <v>13</v>
      </c>
      <c r="B14" s="23" t="s">
        <v>105</v>
      </c>
      <c r="C14" s="10">
        <v>2097</v>
      </c>
      <c r="D14" s="14">
        <v>2177</v>
      </c>
      <c r="E14" s="3">
        <v>2233</v>
      </c>
      <c r="F14" s="41">
        <f t="shared" si="0"/>
        <v>0.0014426257468317795</v>
      </c>
      <c r="G14" s="41">
        <f t="shared" si="1"/>
        <v>0.06485455412494039</v>
      </c>
      <c r="H14" s="25">
        <f t="shared" si="2"/>
        <v>136</v>
      </c>
      <c r="I14" s="35">
        <f t="shared" si="3"/>
        <v>0.001672796152568849</v>
      </c>
      <c r="J14" s="3">
        <v>2312.705</v>
      </c>
      <c r="K14" s="14">
        <v>2330.271</v>
      </c>
      <c r="L14" s="35">
        <f t="shared" si="4"/>
        <v>0.007595434783078801</v>
      </c>
      <c r="M14" s="14">
        <f t="shared" si="5"/>
        <v>17.56600000000026</v>
      </c>
    </row>
    <row r="15" spans="1:13" ht="15">
      <c r="A15" s="1">
        <v>14</v>
      </c>
      <c r="B15" s="23" t="s">
        <v>106</v>
      </c>
      <c r="C15" s="10">
        <v>6044</v>
      </c>
      <c r="D15" s="14">
        <v>6253</v>
      </c>
      <c r="E15" s="3">
        <v>6357</v>
      </c>
      <c r="F15" s="41">
        <f t="shared" si="0"/>
        <v>0.004106928738293606</v>
      </c>
      <c r="G15" s="41">
        <f t="shared" si="1"/>
        <v>0.05178689609530113</v>
      </c>
      <c r="H15" s="25">
        <f t="shared" si="2"/>
        <v>313</v>
      </c>
      <c r="I15" s="35">
        <f t="shared" si="3"/>
        <v>0.003849891145250366</v>
      </c>
      <c r="J15" s="3">
        <v>6388.299</v>
      </c>
      <c r="K15" s="14">
        <v>6433.336</v>
      </c>
      <c r="L15" s="35">
        <f t="shared" si="4"/>
        <v>0.0070499204874412205</v>
      </c>
      <c r="M15" s="14">
        <f t="shared" si="5"/>
        <v>45.03700000000026</v>
      </c>
    </row>
    <row r="16" spans="1:13" ht="15">
      <c r="A16" s="1">
        <v>15</v>
      </c>
      <c r="B16" s="23" t="s">
        <v>107</v>
      </c>
      <c r="C16" s="10">
        <v>5150</v>
      </c>
      <c r="D16" s="14">
        <v>5236</v>
      </c>
      <c r="E16" s="3">
        <v>5245</v>
      </c>
      <c r="F16" s="41">
        <f t="shared" si="0"/>
        <v>0.0033885230820119494</v>
      </c>
      <c r="G16" s="41">
        <f t="shared" si="1"/>
        <v>0.018446601941747572</v>
      </c>
      <c r="H16" s="25">
        <f t="shared" si="2"/>
        <v>95</v>
      </c>
      <c r="I16" s="35">
        <f t="shared" si="3"/>
        <v>0.0011684973124561813</v>
      </c>
      <c r="J16" s="3">
        <v>5302.991</v>
      </c>
      <c r="K16" s="14">
        <v>5282.062</v>
      </c>
      <c r="L16" s="35">
        <f t="shared" si="4"/>
        <v>-0.003946640678816934</v>
      </c>
      <c r="M16" s="14">
        <f t="shared" si="5"/>
        <v>-20.929000000000087</v>
      </c>
    </row>
    <row r="17" spans="1:13" ht="15">
      <c r="A17" s="1">
        <v>16</v>
      </c>
      <c r="B17" s="23" t="s">
        <v>108</v>
      </c>
      <c r="C17" s="10">
        <v>60068</v>
      </c>
      <c r="D17" s="14">
        <v>62585</v>
      </c>
      <c r="E17" s="3">
        <v>63260</v>
      </c>
      <c r="F17" s="41">
        <f t="shared" si="0"/>
        <v>0.04086901242479998</v>
      </c>
      <c r="G17" s="41">
        <f t="shared" si="1"/>
        <v>0.053139774921755346</v>
      </c>
      <c r="H17" s="25">
        <f t="shared" si="2"/>
        <v>3192</v>
      </c>
      <c r="I17" s="35">
        <f t="shared" si="3"/>
        <v>0.039261509698527694</v>
      </c>
      <c r="J17" s="3">
        <v>63093.64</v>
      </c>
      <c r="K17" s="14">
        <v>63347.97</v>
      </c>
      <c r="L17" s="35">
        <f t="shared" si="4"/>
        <v>0.004030992664236867</v>
      </c>
      <c r="M17" s="14">
        <f t="shared" si="5"/>
        <v>254.33000000000175</v>
      </c>
    </row>
    <row r="18" spans="1:13" ht="15">
      <c r="A18" s="1">
        <v>17</v>
      </c>
      <c r="B18" s="23" t="s">
        <v>109</v>
      </c>
      <c r="C18" s="10">
        <v>11609</v>
      </c>
      <c r="D18" s="14">
        <v>11864</v>
      </c>
      <c r="E18" s="3">
        <v>11922</v>
      </c>
      <c r="F18" s="41">
        <f t="shared" si="0"/>
        <v>0.007702187260962147</v>
      </c>
      <c r="G18" s="41">
        <f t="shared" si="1"/>
        <v>0.026961839951761563</v>
      </c>
      <c r="H18" s="25">
        <f t="shared" si="2"/>
        <v>313</v>
      </c>
      <c r="I18" s="35">
        <f t="shared" si="3"/>
        <v>0.003849891145250366</v>
      </c>
      <c r="J18" s="3">
        <v>12038.02</v>
      </c>
      <c r="K18" s="14">
        <v>12021.76</v>
      </c>
      <c r="L18" s="35">
        <f t="shared" si="4"/>
        <v>-0.0013507204673193945</v>
      </c>
      <c r="M18" s="14">
        <f t="shared" si="5"/>
        <v>-16.26000000000022</v>
      </c>
    </row>
    <row r="19" spans="1:13" ht="15">
      <c r="A19" s="1">
        <v>18</v>
      </c>
      <c r="B19" s="23" t="s">
        <v>110</v>
      </c>
      <c r="C19" s="10">
        <v>2525</v>
      </c>
      <c r="D19" s="14">
        <v>2566</v>
      </c>
      <c r="E19" s="3">
        <v>2626</v>
      </c>
      <c r="F19" s="41">
        <f t="shared" si="0"/>
        <v>0.001696522709888156</v>
      </c>
      <c r="G19" s="41">
        <f t="shared" si="1"/>
        <v>0.04</v>
      </c>
      <c r="H19" s="25">
        <f t="shared" si="2"/>
        <v>101</v>
      </c>
      <c r="I19" s="35">
        <f t="shared" si="3"/>
        <v>0.0012422971427165717</v>
      </c>
      <c r="J19" s="3">
        <v>2646.783</v>
      </c>
      <c r="K19" s="14">
        <v>2657.526</v>
      </c>
      <c r="L19" s="35">
        <f t="shared" si="4"/>
        <v>0.004058889602963273</v>
      </c>
      <c r="M19" s="14">
        <f t="shared" si="5"/>
        <v>10.742999999999938</v>
      </c>
    </row>
    <row r="20" spans="1:13" ht="15">
      <c r="A20" s="1">
        <v>19</v>
      </c>
      <c r="B20" s="23" t="s">
        <v>111</v>
      </c>
      <c r="C20" s="10">
        <v>7447</v>
      </c>
      <c r="D20" s="14">
        <v>7547</v>
      </c>
      <c r="E20" s="3">
        <v>7645</v>
      </c>
      <c r="F20" s="41">
        <f t="shared" si="0"/>
        <v>0.004939038886936388</v>
      </c>
      <c r="G20" s="41">
        <f t="shared" si="1"/>
        <v>0.026587887740029542</v>
      </c>
      <c r="H20" s="25">
        <f t="shared" si="2"/>
        <v>198</v>
      </c>
      <c r="I20" s="35">
        <f t="shared" si="3"/>
        <v>0.002435394398592883</v>
      </c>
      <c r="J20" s="3">
        <v>7741.089</v>
      </c>
      <c r="K20" s="14">
        <v>7748.006</v>
      </c>
      <c r="L20" s="35">
        <f t="shared" si="4"/>
        <v>0.0008935435311492183</v>
      </c>
      <c r="M20" s="14">
        <f t="shared" si="5"/>
        <v>6.917000000000371</v>
      </c>
    </row>
    <row r="21" spans="1:13" ht="15">
      <c r="A21" s="1">
        <v>20</v>
      </c>
      <c r="B21" s="23" t="s">
        <v>112</v>
      </c>
      <c r="C21" s="10">
        <v>21169</v>
      </c>
      <c r="D21" s="14">
        <v>21879</v>
      </c>
      <c r="E21" s="3">
        <v>22177</v>
      </c>
      <c r="F21" s="41">
        <f t="shared" si="0"/>
        <v>0.01432741208575386</v>
      </c>
      <c r="G21" s="41">
        <f t="shared" si="1"/>
        <v>0.04761679814823563</v>
      </c>
      <c r="H21" s="25">
        <f t="shared" si="2"/>
        <v>1008</v>
      </c>
      <c r="I21" s="35">
        <f t="shared" si="3"/>
        <v>0.012398371483745587</v>
      </c>
      <c r="J21" s="3">
        <v>22115.4</v>
      </c>
      <c r="K21" s="14">
        <v>22203.45</v>
      </c>
      <c r="L21" s="35">
        <f t="shared" si="4"/>
        <v>0.003981388534686204</v>
      </c>
      <c r="M21" s="14">
        <f t="shared" si="5"/>
        <v>88.04999999999927</v>
      </c>
    </row>
    <row r="22" spans="1:13" ht="15">
      <c r="A22" s="1">
        <v>21</v>
      </c>
      <c r="B22" s="23" t="s">
        <v>113</v>
      </c>
      <c r="C22" s="10">
        <v>10683</v>
      </c>
      <c r="D22" s="14">
        <v>11122</v>
      </c>
      <c r="E22" s="3">
        <v>11292</v>
      </c>
      <c r="F22" s="41">
        <f t="shared" si="0"/>
        <v>0.007295176862169482</v>
      </c>
      <c r="G22" s="41">
        <f t="shared" si="1"/>
        <v>0.05700645885987082</v>
      </c>
      <c r="H22" s="25">
        <f t="shared" si="2"/>
        <v>609</v>
      </c>
      <c r="I22" s="35">
        <f t="shared" si="3"/>
        <v>0.007490682771429625</v>
      </c>
      <c r="J22" s="3">
        <v>11328.29</v>
      </c>
      <c r="K22" s="14">
        <v>11379.98</v>
      </c>
      <c r="L22" s="35">
        <f t="shared" si="4"/>
        <v>0.0045629128491589364</v>
      </c>
      <c r="M22" s="14">
        <f t="shared" si="5"/>
        <v>51.68999999999869</v>
      </c>
    </row>
    <row r="23" spans="1:13" ht="15">
      <c r="A23" s="1">
        <v>22</v>
      </c>
      <c r="B23" s="23" t="s">
        <v>114</v>
      </c>
      <c r="C23" s="10">
        <v>8436</v>
      </c>
      <c r="D23" s="14">
        <v>8569</v>
      </c>
      <c r="E23" s="3">
        <v>8658</v>
      </c>
      <c r="F23" s="41">
        <f t="shared" si="0"/>
        <v>0.0055934857662649105</v>
      </c>
      <c r="G23" s="41">
        <f t="shared" si="1"/>
        <v>0.02631578947368421</v>
      </c>
      <c r="H23" s="25">
        <f t="shared" si="2"/>
        <v>222</v>
      </c>
      <c r="I23" s="35">
        <f t="shared" si="3"/>
        <v>0.002730593719634445</v>
      </c>
      <c r="J23" s="3">
        <v>8666.578</v>
      </c>
      <c r="K23" s="14">
        <v>8676.243</v>
      </c>
      <c r="L23" s="35">
        <f t="shared" si="4"/>
        <v>0.0011152037170842834</v>
      </c>
      <c r="M23" s="14">
        <f t="shared" si="5"/>
        <v>9.665000000000873</v>
      </c>
    </row>
    <row r="24" spans="1:13" ht="15">
      <c r="A24" s="1">
        <v>23</v>
      </c>
      <c r="B24" s="23" t="s">
        <v>115</v>
      </c>
      <c r="C24" s="10">
        <v>5767</v>
      </c>
      <c r="D24" s="14">
        <v>5969</v>
      </c>
      <c r="E24" s="3">
        <v>6064</v>
      </c>
      <c r="F24" s="41">
        <f t="shared" si="0"/>
        <v>0.003917636600442414</v>
      </c>
      <c r="G24" s="41">
        <f t="shared" si="1"/>
        <v>0.05149991329980926</v>
      </c>
      <c r="H24" s="25">
        <f t="shared" si="2"/>
        <v>297</v>
      </c>
      <c r="I24" s="35">
        <f t="shared" si="3"/>
        <v>0.0036530915978893247</v>
      </c>
      <c r="J24" s="3">
        <v>6188.443</v>
      </c>
      <c r="K24" s="14">
        <v>6221.677</v>
      </c>
      <c r="L24" s="35">
        <f t="shared" si="4"/>
        <v>0.0053703330546955785</v>
      </c>
      <c r="M24" s="14">
        <f t="shared" si="5"/>
        <v>33.23399999999947</v>
      </c>
    </row>
    <row r="25" spans="1:13" ht="15">
      <c r="A25" s="1">
        <v>24</v>
      </c>
      <c r="B25" s="23" t="s">
        <v>116</v>
      </c>
      <c r="C25" s="10">
        <v>2692</v>
      </c>
      <c r="D25" s="14">
        <v>2903</v>
      </c>
      <c r="E25" s="3">
        <v>2982</v>
      </c>
      <c r="F25" s="41">
        <f t="shared" si="0"/>
        <v>0.0019265158876186144</v>
      </c>
      <c r="G25" s="41">
        <f t="shared" si="1"/>
        <v>0.10772659732540862</v>
      </c>
      <c r="H25" s="25">
        <f t="shared" si="2"/>
        <v>290</v>
      </c>
      <c r="I25" s="35">
        <f t="shared" si="3"/>
        <v>0.0035669917959188693</v>
      </c>
      <c r="J25" s="3">
        <v>3123.809</v>
      </c>
      <c r="K25" s="14">
        <v>3165.127</v>
      </c>
      <c r="L25" s="35">
        <f t="shared" si="4"/>
        <v>0.01322680099839643</v>
      </c>
      <c r="M25" s="14">
        <f t="shared" si="5"/>
        <v>41.317999999999756</v>
      </c>
    </row>
    <row r="26" spans="1:13" ht="15">
      <c r="A26" s="1">
        <v>25</v>
      </c>
      <c r="B26" s="23" t="s">
        <v>117</v>
      </c>
      <c r="C26" s="10">
        <v>7829</v>
      </c>
      <c r="D26" s="14">
        <v>8090</v>
      </c>
      <c r="E26" s="3">
        <v>8196</v>
      </c>
      <c r="F26" s="41">
        <f t="shared" si="0"/>
        <v>0.005295011473816957</v>
      </c>
      <c r="G26" s="41">
        <f t="shared" si="1"/>
        <v>0.04687699578490229</v>
      </c>
      <c r="H26" s="25">
        <f t="shared" si="2"/>
        <v>367</v>
      </c>
      <c r="I26" s="35">
        <f t="shared" si="3"/>
        <v>0.0045140896175938795</v>
      </c>
      <c r="J26" s="3">
        <v>8257.358</v>
      </c>
      <c r="K26" s="14">
        <v>8292.29</v>
      </c>
      <c r="L26" s="35">
        <f t="shared" si="4"/>
        <v>0.004230408806303505</v>
      </c>
      <c r="M26" s="14">
        <f t="shared" si="5"/>
        <v>34.9320000000007</v>
      </c>
    </row>
    <row r="27" spans="1:13" ht="15">
      <c r="A27" s="1">
        <v>26</v>
      </c>
      <c r="B27" s="23" t="s">
        <v>118</v>
      </c>
      <c r="C27" s="10">
        <v>17030</v>
      </c>
      <c r="D27" s="14">
        <v>17516</v>
      </c>
      <c r="E27" s="3">
        <v>17762</v>
      </c>
      <c r="F27" s="41">
        <f t="shared" si="0"/>
        <v>0.011475109052944946</v>
      </c>
      <c r="G27" s="41">
        <f t="shared" si="1"/>
        <v>0.042982971227246036</v>
      </c>
      <c r="H27" s="25">
        <f t="shared" si="2"/>
        <v>732</v>
      </c>
      <c r="I27" s="35">
        <f t="shared" si="3"/>
        <v>0.009003579291767629</v>
      </c>
      <c r="J27" s="3">
        <v>17825.72</v>
      </c>
      <c r="K27" s="14">
        <v>17874.78</v>
      </c>
      <c r="L27" s="35">
        <f t="shared" si="4"/>
        <v>0.0027522029965688717</v>
      </c>
      <c r="M27" s="14">
        <f t="shared" si="5"/>
        <v>49.05999999999767</v>
      </c>
    </row>
    <row r="28" spans="1:13" ht="15">
      <c r="A28" s="1">
        <v>27</v>
      </c>
      <c r="B28" s="23" t="s">
        <v>119</v>
      </c>
      <c r="C28" s="10">
        <v>25856</v>
      </c>
      <c r="D28" s="14">
        <v>27701</v>
      </c>
      <c r="E28" s="3">
        <v>28155</v>
      </c>
      <c r="F28" s="41">
        <f t="shared" si="0"/>
        <v>0.018189488536519815</v>
      </c>
      <c r="G28" s="41">
        <f t="shared" si="1"/>
        <v>0.08891553217821782</v>
      </c>
      <c r="H28" s="25">
        <f t="shared" si="2"/>
        <v>2299</v>
      </c>
      <c r="I28" s="35">
        <f t="shared" si="3"/>
        <v>0.028277634961439587</v>
      </c>
      <c r="J28" s="3">
        <v>28048.2</v>
      </c>
      <c r="K28" s="14">
        <v>28225.53</v>
      </c>
      <c r="L28" s="35">
        <f t="shared" si="4"/>
        <v>0.006322330844760024</v>
      </c>
      <c r="M28" s="14">
        <f t="shared" si="5"/>
        <v>177.3299999999981</v>
      </c>
    </row>
    <row r="29" spans="1:13" ht="15">
      <c r="A29" s="1">
        <v>28</v>
      </c>
      <c r="B29" s="23" t="s">
        <v>120</v>
      </c>
      <c r="C29" s="10">
        <v>6700</v>
      </c>
      <c r="D29" s="14">
        <v>6981</v>
      </c>
      <c r="E29" s="3">
        <v>7061</v>
      </c>
      <c r="F29" s="41">
        <f t="shared" si="0"/>
        <v>0.004561746707738108</v>
      </c>
      <c r="G29" s="41">
        <f t="shared" si="1"/>
        <v>0.053880597014925376</v>
      </c>
      <c r="H29" s="25">
        <f t="shared" si="2"/>
        <v>361</v>
      </c>
      <c r="I29" s="35">
        <f t="shared" si="3"/>
        <v>0.004440289787333489</v>
      </c>
      <c r="J29" s="3">
        <v>7064.883</v>
      </c>
      <c r="K29" s="14">
        <v>7068.036</v>
      </c>
      <c r="L29" s="35">
        <f t="shared" si="4"/>
        <v>0.00044629189188274564</v>
      </c>
      <c r="M29" s="14">
        <f t="shared" si="5"/>
        <v>3.1530000000002474</v>
      </c>
    </row>
    <row r="30" spans="1:13" ht="15">
      <c r="A30" s="1">
        <v>29</v>
      </c>
      <c r="B30" s="23" t="s">
        <v>121</v>
      </c>
      <c r="C30" s="10">
        <v>1648</v>
      </c>
      <c r="D30" s="14">
        <v>1723</v>
      </c>
      <c r="E30" s="3">
        <v>1757</v>
      </c>
      <c r="F30" s="41">
        <f t="shared" si="0"/>
        <v>0.0011351067788550992</v>
      </c>
      <c r="G30" s="41">
        <f t="shared" si="1"/>
        <v>0.06614077669902912</v>
      </c>
      <c r="H30" s="25">
        <f t="shared" si="2"/>
        <v>109</v>
      </c>
      <c r="I30" s="35">
        <f t="shared" si="3"/>
        <v>0.0013406969163970923</v>
      </c>
      <c r="J30" s="3">
        <v>1885.338</v>
      </c>
      <c r="K30" s="14">
        <v>1904.694</v>
      </c>
      <c r="L30" s="35">
        <f t="shared" si="4"/>
        <v>0.010266594106733114</v>
      </c>
      <c r="M30" s="14">
        <f t="shared" si="5"/>
        <v>19.355999999999995</v>
      </c>
    </row>
    <row r="31" spans="1:13" ht="15">
      <c r="A31" s="1">
        <v>30</v>
      </c>
      <c r="B31" s="23" t="s">
        <v>122</v>
      </c>
      <c r="C31" s="10">
        <v>894</v>
      </c>
      <c r="D31" s="14">
        <v>944</v>
      </c>
      <c r="E31" s="3">
        <v>972</v>
      </c>
      <c r="F31" s="41">
        <f t="shared" si="0"/>
        <v>0.0006279589009943974</v>
      </c>
      <c r="G31" s="41">
        <f t="shared" si="1"/>
        <v>0.087248322147651</v>
      </c>
      <c r="H31" s="25">
        <f t="shared" si="2"/>
        <v>78</v>
      </c>
      <c r="I31" s="35">
        <f t="shared" si="3"/>
        <v>0.0009593977933850753</v>
      </c>
      <c r="J31" s="3">
        <v>1005.809</v>
      </c>
      <c r="K31" s="14">
        <v>1020.151</v>
      </c>
      <c r="L31" s="35">
        <f t="shared" si="4"/>
        <v>0.01425916849024018</v>
      </c>
      <c r="M31" s="14">
        <f t="shared" si="5"/>
        <v>14.341999999999985</v>
      </c>
    </row>
    <row r="32" spans="1:13" ht="15">
      <c r="A32" s="1">
        <v>31</v>
      </c>
      <c r="B32" s="23" t="s">
        <v>123</v>
      </c>
      <c r="C32" s="10">
        <v>17984</v>
      </c>
      <c r="D32" s="14">
        <v>18855</v>
      </c>
      <c r="E32" s="3">
        <v>19086</v>
      </c>
      <c r="F32" s="41">
        <f t="shared" si="0"/>
        <v>0.012330476938661595</v>
      </c>
      <c r="G32" s="41">
        <f t="shared" si="1"/>
        <v>0.061276690391459075</v>
      </c>
      <c r="H32" s="25">
        <f t="shared" si="2"/>
        <v>1102</v>
      </c>
      <c r="I32" s="35">
        <f t="shared" si="3"/>
        <v>0.013554568824491704</v>
      </c>
      <c r="J32" s="3">
        <v>19102.24</v>
      </c>
      <c r="K32" s="14">
        <v>19162.68</v>
      </c>
      <c r="L32" s="35">
        <f t="shared" si="4"/>
        <v>0.003164026836643173</v>
      </c>
      <c r="M32" s="14">
        <f t="shared" si="5"/>
        <v>60.43999999999869</v>
      </c>
    </row>
    <row r="33" spans="1:13" ht="15">
      <c r="A33" s="1">
        <v>32</v>
      </c>
      <c r="B33" s="23" t="s">
        <v>124</v>
      </c>
      <c r="C33" s="10">
        <v>7212</v>
      </c>
      <c r="D33" s="14">
        <v>7558</v>
      </c>
      <c r="E33" s="3">
        <v>7615</v>
      </c>
      <c r="F33" s="41">
        <f t="shared" si="0"/>
        <v>0.004919657439374832</v>
      </c>
      <c r="G33" s="41">
        <f t="shared" si="1"/>
        <v>0.05587909040488075</v>
      </c>
      <c r="H33" s="25">
        <f t="shared" si="2"/>
        <v>403</v>
      </c>
      <c r="I33" s="35">
        <f t="shared" si="3"/>
        <v>0.004956888599156222</v>
      </c>
      <c r="J33" s="3">
        <v>7645.802</v>
      </c>
      <c r="K33" s="14">
        <v>7669.606</v>
      </c>
      <c r="L33" s="35">
        <f t="shared" si="4"/>
        <v>0.0031133424590383176</v>
      </c>
      <c r="M33" s="14">
        <f t="shared" si="5"/>
        <v>23.804000000000087</v>
      </c>
    </row>
    <row r="34" spans="1:13" ht="15">
      <c r="A34" s="1">
        <v>33</v>
      </c>
      <c r="B34" s="23" t="s">
        <v>125</v>
      </c>
      <c r="C34" s="10">
        <v>30127</v>
      </c>
      <c r="D34" s="14">
        <v>30693</v>
      </c>
      <c r="E34" s="3">
        <v>31050</v>
      </c>
      <c r="F34" s="41">
        <f aca="true" t="shared" si="6" ref="F34:F65">E34/$E$83</f>
        <v>0.02005979822620992</v>
      </c>
      <c r="G34" s="41">
        <f aca="true" t="shared" si="7" ref="G34:G65">(E34-C34)/C34</f>
        <v>0.03063697015965745</v>
      </c>
      <c r="H34" s="25">
        <f aca="true" t="shared" si="8" ref="H34:H65">E34-C34</f>
        <v>923</v>
      </c>
      <c r="I34" s="35">
        <f aca="true" t="shared" si="9" ref="I34:I65">H34/$H$83</f>
        <v>0.011352873888390057</v>
      </c>
      <c r="J34" s="3">
        <v>31032.04</v>
      </c>
      <c r="K34" s="3">
        <v>31075.22</v>
      </c>
      <c r="L34" s="35">
        <f aca="true" t="shared" si="10" ref="L34:L65">(K34-J34)/J34</f>
        <v>0.0013914650793180304</v>
      </c>
      <c r="M34" s="14">
        <f aca="true" t="shared" si="11" ref="M34:M65">K34-J34</f>
        <v>43.18000000000029</v>
      </c>
    </row>
    <row r="35" spans="1:13" ht="15">
      <c r="A35" s="1">
        <v>34</v>
      </c>
      <c r="B35" s="23" t="s">
        <v>126</v>
      </c>
      <c r="C35" s="10">
        <v>429949</v>
      </c>
      <c r="D35" s="14">
        <v>450883</v>
      </c>
      <c r="E35" s="3">
        <v>455923</v>
      </c>
      <c r="F35" s="41">
        <f t="shared" si="6"/>
        <v>0.29454825722023525</v>
      </c>
      <c r="G35" s="41">
        <f t="shared" si="7"/>
        <v>0.06041181628518731</v>
      </c>
      <c r="H35" s="25">
        <f t="shared" si="8"/>
        <v>25974</v>
      </c>
      <c r="I35" s="35">
        <f t="shared" si="9"/>
        <v>0.31947946519723003</v>
      </c>
      <c r="J35" s="3">
        <v>453085.9</v>
      </c>
      <c r="K35" s="14">
        <v>455009.1</v>
      </c>
      <c r="L35" s="35">
        <f t="shared" si="10"/>
        <v>0.004244669719362164</v>
      </c>
      <c r="M35" s="14">
        <f t="shared" si="11"/>
        <v>1923.1999999999534</v>
      </c>
    </row>
    <row r="36" spans="1:13" ht="15">
      <c r="A36" s="1">
        <v>35</v>
      </c>
      <c r="B36" s="23" t="s">
        <v>127</v>
      </c>
      <c r="C36" s="10">
        <v>105787</v>
      </c>
      <c r="D36" s="14">
        <v>108147</v>
      </c>
      <c r="E36" s="3">
        <v>109276</v>
      </c>
      <c r="F36" s="41">
        <f t="shared" si="6"/>
        <v>0.07059756879121788</v>
      </c>
      <c r="G36" s="41">
        <f t="shared" si="7"/>
        <v>0.032981368221047955</v>
      </c>
      <c r="H36" s="25">
        <f t="shared" si="8"/>
        <v>3489</v>
      </c>
      <c r="I36" s="35">
        <f t="shared" si="9"/>
        <v>0.04291460129641702</v>
      </c>
      <c r="J36" s="3">
        <v>108717.4</v>
      </c>
      <c r="K36" s="14">
        <v>108951.4</v>
      </c>
      <c r="L36" s="35">
        <f t="shared" si="10"/>
        <v>0.002152369353939664</v>
      </c>
      <c r="M36" s="14">
        <f t="shared" si="11"/>
        <v>234</v>
      </c>
    </row>
    <row r="37" spans="1:13" ht="15">
      <c r="A37" s="1">
        <v>36</v>
      </c>
      <c r="B37" s="23" t="s">
        <v>128</v>
      </c>
      <c r="C37" s="10">
        <v>2199</v>
      </c>
      <c r="D37" s="14">
        <v>2232</v>
      </c>
      <c r="E37" s="3">
        <v>2293</v>
      </c>
      <c r="F37" s="41">
        <f t="shared" si="6"/>
        <v>0.0014813886419548902</v>
      </c>
      <c r="G37" s="41">
        <f t="shared" si="7"/>
        <v>0.042746703046839474</v>
      </c>
      <c r="H37" s="25">
        <f t="shared" si="8"/>
        <v>94</v>
      </c>
      <c r="I37" s="35">
        <f t="shared" si="9"/>
        <v>0.0011561973407461163</v>
      </c>
      <c r="J37" s="3">
        <v>2353.511</v>
      </c>
      <c r="K37" s="14">
        <v>2371.095</v>
      </c>
      <c r="L37" s="35">
        <f t="shared" si="10"/>
        <v>0.007471390615977505</v>
      </c>
      <c r="M37" s="14">
        <f t="shared" si="11"/>
        <v>17.583999999999833</v>
      </c>
    </row>
    <row r="38" spans="1:13" ht="15">
      <c r="A38" s="1">
        <v>37</v>
      </c>
      <c r="B38" s="23" t="s">
        <v>129</v>
      </c>
      <c r="C38" s="10">
        <v>5765</v>
      </c>
      <c r="D38" s="14">
        <v>5901</v>
      </c>
      <c r="E38" s="3">
        <v>5997</v>
      </c>
      <c r="F38" s="41">
        <f t="shared" si="6"/>
        <v>0.00387435136755494</v>
      </c>
      <c r="G38" s="41">
        <f t="shared" si="7"/>
        <v>0.04024284475281873</v>
      </c>
      <c r="H38" s="25">
        <f t="shared" si="8"/>
        <v>232</v>
      </c>
      <c r="I38" s="35">
        <f t="shared" si="9"/>
        <v>0.0028535934367350953</v>
      </c>
      <c r="J38" s="3">
        <v>6079.728</v>
      </c>
      <c r="K38" s="14">
        <v>6102.435</v>
      </c>
      <c r="L38" s="35">
        <f t="shared" si="10"/>
        <v>0.0037348710337041942</v>
      </c>
      <c r="M38" s="14">
        <f t="shared" si="11"/>
        <v>22.707000000000335</v>
      </c>
    </row>
    <row r="39" spans="1:13" ht="15">
      <c r="A39" s="1">
        <v>38</v>
      </c>
      <c r="B39" s="23" t="s">
        <v>130</v>
      </c>
      <c r="C39" s="10">
        <v>23776</v>
      </c>
      <c r="D39" s="14">
        <v>24703</v>
      </c>
      <c r="E39" s="3">
        <v>25100</v>
      </c>
      <c r="F39" s="41">
        <f t="shared" si="6"/>
        <v>0.016215811126501417</v>
      </c>
      <c r="G39" s="41">
        <f t="shared" si="7"/>
        <v>0.055686406460296094</v>
      </c>
      <c r="H39" s="25">
        <f t="shared" si="8"/>
        <v>1324</v>
      </c>
      <c r="I39" s="35">
        <f t="shared" si="9"/>
        <v>0.01628516254412615</v>
      </c>
      <c r="J39" s="3">
        <v>25125.1</v>
      </c>
      <c r="K39" s="14">
        <v>25248.89</v>
      </c>
      <c r="L39" s="35">
        <f t="shared" si="10"/>
        <v>0.004926945564395799</v>
      </c>
      <c r="M39" s="14">
        <f t="shared" si="11"/>
        <v>123.79000000000087</v>
      </c>
    </row>
    <row r="40" spans="1:13" ht="15">
      <c r="A40" s="1">
        <v>39</v>
      </c>
      <c r="B40" s="23" t="s">
        <v>131</v>
      </c>
      <c r="C40" s="10">
        <v>6981</v>
      </c>
      <c r="D40" s="14">
        <v>7085</v>
      </c>
      <c r="E40" s="3">
        <v>7172</v>
      </c>
      <c r="F40" s="41">
        <f t="shared" si="6"/>
        <v>0.0046334580637158625</v>
      </c>
      <c r="G40" s="41">
        <f t="shared" si="7"/>
        <v>0.027359977080647472</v>
      </c>
      <c r="H40" s="25">
        <f t="shared" si="8"/>
        <v>191</v>
      </c>
      <c r="I40" s="35">
        <f t="shared" si="9"/>
        <v>0.0023492945966224277</v>
      </c>
      <c r="J40" s="3">
        <v>7141.993</v>
      </c>
      <c r="K40" s="14">
        <v>7148.952</v>
      </c>
      <c r="L40" s="35">
        <f t="shared" si="10"/>
        <v>0.0009743778802359275</v>
      </c>
      <c r="M40" s="14">
        <f t="shared" si="11"/>
        <v>6.958999999999833</v>
      </c>
    </row>
    <row r="41" spans="1:13" ht="15">
      <c r="A41" s="1">
        <v>40</v>
      </c>
      <c r="B41" s="23" t="s">
        <v>132</v>
      </c>
      <c r="C41" s="10">
        <v>3029</v>
      </c>
      <c r="D41" s="14">
        <v>3136</v>
      </c>
      <c r="E41" s="3">
        <v>3211</v>
      </c>
      <c r="F41" s="41">
        <f t="shared" si="6"/>
        <v>0.002074460937338488</v>
      </c>
      <c r="G41" s="41">
        <f t="shared" si="7"/>
        <v>0.060085836909871244</v>
      </c>
      <c r="H41" s="25">
        <f t="shared" si="8"/>
        <v>182</v>
      </c>
      <c r="I41" s="35">
        <f t="shared" si="9"/>
        <v>0.002238594851231842</v>
      </c>
      <c r="J41" s="3">
        <v>3243.19</v>
      </c>
      <c r="K41" s="14">
        <v>3267.097</v>
      </c>
      <c r="L41" s="35">
        <f t="shared" si="10"/>
        <v>0.00737144601457212</v>
      </c>
      <c r="M41" s="14">
        <f t="shared" si="11"/>
        <v>23.907000000000153</v>
      </c>
    </row>
    <row r="42" spans="1:13" ht="15">
      <c r="A42" s="1">
        <v>41</v>
      </c>
      <c r="B42" s="23" t="s">
        <v>133</v>
      </c>
      <c r="C42" s="10">
        <v>34752</v>
      </c>
      <c r="D42" s="14">
        <v>36824</v>
      </c>
      <c r="E42" s="3">
        <v>37225</v>
      </c>
      <c r="F42" s="41">
        <f t="shared" si="6"/>
        <v>0.02404914618263009</v>
      </c>
      <c r="G42" s="41">
        <f t="shared" si="7"/>
        <v>0.07116137200736648</v>
      </c>
      <c r="H42" s="25">
        <f t="shared" si="8"/>
        <v>2473</v>
      </c>
      <c r="I42" s="35">
        <f t="shared" si="9"/>
        <v>0.03041783003899091</v>
      </c>
      <c r="J42" s="3">
        <v>37073.92</v>
      </c>
      <c r="K42" s="14">
        <v>37267.1</v>
      </c>
      <c r="L42" s="35">
        <f t="shared" si="10"/>
        <v>0.005210671005386004</v>
      </c>
      <c r="M42" s="14">
        <f t="shared" si="11"/>
        <v>193.1800000000003</v>
      </c>
    </row>
    <row r="43" spans="1:13" ht="15">
      <c r="A43" s="1">
        <v>42</v>
      </c>
      <c r="B43" s="23" t="s">
        <v>134</v>
      </c>
      <c r="C43" s="10">
        <v>35830</v>
      </c>
      <c r="D43" s="14">
        <v>37467</v>
      </c>
      <c r="E43" s="3">
        <v>38007</v>
      </c>
      <c r="F43" s="41">
        <f t="shared" si="6"/>
        <v>0.024554355915734634</v>
      </c>
      <c r="G43" s="41">
        <f t="shared" si="7"/>
        <v>0.06075914038515211</v>
      </c>
      <c r="H43" s="25">
        <f t="shared" si="8"/>
        <v>2177</v>
      </c>
      <c r="I43" s="35">
        <f t="shared" si="9"/>
        <v>0.02677703841281165</v>
      </c>
      <c r="J43" s="3">
        <v>38113.79</v>
      </c>
      <c r="K43" s="14">
        <v>38265.48</v>
      </c>
      <c r="L43" s="35">
        <f t="shared" si="10"/>
        <v>0.00397992432660206</v>
      </c>
      <c r="M43" s="14">
        <f t="shared" si="11"/>
        <v>151.69000000000233</v>
      </c>
    </row>
    <row r="44" spans="1:13" ht="15">
      <c r="A44" s="1">
        <v>43</v>
      </c>
      <c r="B44" s="23" t="s">
        <v>135</v>
      </c>
      <c r="C44" s="10">
        <v>9065</v>
      </c>
      <c r="D44" s="14">
        <v>9594</v>
      </c>
      <c r="E44" s="3">
        <v>9731</v>
      </c>
      <c r="F44" s="41">
        <f t="shared" si="6"/>
        <v>0.0062866955407165455</v>
      </c>
      <c r="G44" s="41">
        <f t="shared" si="7"/>
        <v>0.07346938775510205</v>
      </c>
      <c r="H44" s="25">
        <f t="shared" si="8"/>
        <v>666</v>
      </c>
      <c r="I44" s="35">
        <f t="shared" si="9"/>
        <v>0.008191781158903335</v>
      </c>
      <c r="J44" s="3">
        <v>9844.091</v>
      </c>
      <c r="K44" s="14">
        <v>9894.601</v>
      </c>
      <c r="L44" s="35">
        <f t="shared" si="10"/>
        <v>0.005130996858927881</v>
      </c>
      <c r="M44" s="14">
        <f t="shared" si="11"/>
        <v>50.51000000000022</v>
      </c>
    </row>
    <row r="45" spans="1:13" ht="15">
      <c r="A45" s="1">
        <v>44</v>
      </c>
      <c r="B45" s="23" t="s">
        <v>136</v>
      </c>
      <c r="C45" s="10">
        <v>9014</v>
      </c>
      <c r="D45" s="14">
        <v>9570</v>
      </c>
      <c r="E45" s="3">
        <v>9737</v>
      </c>
      <c r="F45" s="41">
        <f t="shared" si="6"/>
        <v>0.006290571830228856</v>
      </c>
      <c r="G45" s="41">
        <f t="shared" si="7"/>
        <v>0.08020856445529177</v>
      </c>
      <c r="H45" s="25">
        <f t="shared" si="8"/>
        <v>723</v>
      </c>
      <c r="I45" s="35">
        <f t="shared" si="9"/>
        <v>0.008892879546377044</v>
      </c>
      <c r="J45" s="3">
        <v>9787.215</v>
      </c>
      <c r="K45" s="14">
        <v>9848.9</v>
      </c>
      <c r="L45" s="35">
        <f t="shared" si="10"/>
        <v>0.006302610088773925</v>
      </c>
      <c r="M45" s="14">
        <f t="shared" si="11"/>
        <v>61.68499999999949</v>
      </c>
    </row>
    <row r="46" spans="1:13" ht="15">
      <c r="A46" s="1">
        <v>45</v>
      </c>
      <c r="B46" s="23" t="s">
        <v>137</v>
      </c>
      <c r="C46" s="10">
        <v>23228</v>
      </c>
      <c r="D46" s="14">
        <v>24039</v>
      </c>
      <c r="E46" s="3">
        <v>24189</v>
      </c>
      <c r="F46" s="41">
        <f t="shared" si="6"/>
        <v>0.015627261168882182</v>
      </c>
      <c r="G46" s="41">
        <f t="shared" si="7"/>
        <v>0.04137248148785948</v>
      </c>
      <c r="H46" s="25">
        <f t="shared" si="8"/>
        <v>961</v>
      </c>
      <c r="I46" s="35">
        <f t="shared" si="9"/>
        <v>0.011820272813372529</v>
      </c>
      <c r="J46" s="3">
        <v>24191.97</v>
      </c>
      <c r="K46" s="14">
        <v>24231.25</v>
      </c>
      <c r="L46" s="35">
        <f t="shared" si="10"/>
        <v>0.001623679262168349</v>
      </c>
      <c r="M46" s="14">
        <f t="shared" si="11"/>
        <v>39.279999999998836</v>
      </c>
    </row>
    <row r="47" spans="1:13" ht="15">
      <c r="A47" s="1">
        <v>46</v>
      </c>
      <c r="B47" s="23" t="s">
        <v>138</v>
      </c>
      <c r="C47" s="10">
        <v>10563</v>
      </c>
      <c r="D47" s="14">
        <v>11341</v>
      </c>
      <c r="E47" s="3">
        <v>11631</v>
      </c>
      <c r="F47" s="41">
        <f t="shared" si="6"/>
        <v>0.007514187219615058</v>
      </c>
      <c r="G47" s="41">
        <f t="shared" si="7"/>
        <v>0.1011076398750355</v>
      </c>
      <c r="H47" s="25">
        <f t="shared" si="8"/>
        <v>1068</v>
      </c>
      <c r="I47" s="35">
        <f t="shared" si="9"/>
        <v>0.013136369786349491</v>
      </c>
      <c r="J47" s="3">
        <v>11582.58</v>
      </c>
      <c r="K47" s="14">
        <v>11693.88</v>
      </c>
      <c r="L47" s="35">
        <f t="shared" si="10"/>
        <v>0.009609258040954543</v>
      </c>
      <c r="M47" s="14">
        <f t="shared" si="11"/>
        <v>111.29999999999927</v>
      </c>
    </row>
    <row r="48" spans="1:13" ht="15">
      <c r="A48" s="1">
        <v>47</v>
      </c>
      <c r="B48" s="23" t="s">
        <v>139</v>
      </c>
      <c r="C48" s="10">
        <v>3597</v>
      </c>
      <c r="D48" s="14">
        <v>3961</v>
      </c>
      <c r="E48" s="3">
        <v>4063</v>
      </c>
      <c r="F48" s="41">
        <f t="shared" si="6"/>
        <v>0.0026248940480866636</v>
      </c>
      <c r="G48" s="41">
        <f t="shared" si="7"/>
        <v>0.12955240478176258</v>
      </c>
      <c r="H48" s="25">
        <f t="shared" si="8"/>
        <v>466</v>
      </c>
      <c r="I48" s="35">
        <f t="shared" si="9"/>
        <v>0.005731786816890321</v>
      </c>
      <c r="J48" s="3">
        <v>4087.748</v>
      </c>
      <c r="K48" s="14">
        <v>4132.519</v>
      </c>
      <c r="L48" s="35">
        <f t="shared" si="10"/>
        <v>0.010952485329330523</v>
      </c>
      <c r="M48" s="14">
        <f t="shared" si="11"/>
        <v>44.771000000000186</v>
      </c>
    </row>
    <row r="49" spans="1:13" ht="15">
      <c r="A49" s="1">
        <v>48</v>
      </c>
      <c r="B49" s="23" t="s">
        <v>140</v>
      </c>
      <c r="C49" s="10">
        <v>28217</v>
      </c>
      <c r="D49" s="14">
        <v>29026</v>
      </c>
      <c r="E49" s="3">
        <v>29329</v>
      </c>
      <c r="F49" s="41">
        <f t="shared" si="6"/>
        <v>0.018947949184428686</v>
      </c>
      <c r="G49" s="41">
        <f t="shared" si="7"/>
        <v>0.03940886699507389</v>
      </c>
      <c r="H49" s="25">
        <f t="shared" si="8"/>
        <v>1112</v>
      </c>
      <c r="I49" s="35">
        <f t="shared" si="9"/>
        <v>0.013677568541592354</v>
      </c>
      <c r="J49" s="3">
        <v>30471.25</v>
      </c>
      <c r="K49" s="14">
        <v>30539.06</v>
      </c>
      <c r="L49" s="35">
        <f t="shared" si="10"/>
        <v>0.002225376379374043</v>
      </c>
      <c r="M49" s="14">
        <f t="shared" si="11"/>
        <v>67.81000000000131</v>
      </c>
    </row>
    <row r="50" spans="1:13" ht="15">
      <c r="A50" s="1">
        <v>49</v>
      </c>
      <c r="B50" s="23" t="s">
        <v>141</v>
      </c>
      <c r="C50" s="10">
        <v>1487</v>
      </c>
      <c r="D50" s="14">
        <v>1601</v>
      </c>
      <c r="E50" s="3">
        <v>1616</v>
      </c>
      <c r="F50" s="41">
        <f t="shared" si="6"/>
        <v>0.0010440139753157883</v>
      </c>
      <c r="G50" s="41">
        <f t="shared" si="7"/>
        <v>0.08675184936112978</v>
      </c>
      <c r="H50" s="25">
        <f t="shared" si="8"/>
        <v>129</v>
      </c>
      <c r="I50" s="35">
        <f t="shared" si="9"/>
        <v>0.0015866963505983937</v>
      </c>
      <c r="J50" s="3">
        <v>1686.33</v>
      </c>
      <c r="K50" s="14">
        <v>1688.676</v>
      </c>
      <c r="L50" s="35">
        <f t="shared" si="10"/>
        <v>0.0013911867783885739</v>
      </c>
      <c r="M50" s="14">
        <f t="shared" si="11"/>
        <v>2.3460000000000036</v>
      </c>
    </row>
    <row r="51" spans="1:13" ht="15">
      <c r="A51" s="1">
        <v>50</v>
      </c>
      <c r="B51" s="23" t="s">
        <v>142</v>
      </c>
      <c r="C51" s="10">
        <v>4796</v>
      </c>
      <c r="D51" s="14">
        <v>5044</v>
      </c>
      <c r="E51" s="3">
        <v>5136</v>
      </c>
      <c r="F51" s="41">
        <f t="shared" si="6"/>
        <v>0.0033181038225382977</v>
      </c>
      <c r="G51" s="41">
        <f t="shared" si="7"/>
        <v>0.07089241034195162</v>
      </c>
      <c r="H51" s="25">
        <f t="shared" si="8"/>
        <v>340</v>
      </c>
      <c r="I51" s="35">
        <f t="shared" si="9"/>
        <v>0.004181990381422123</v>
      </c>
      <c r="J51" s="3">
        <v>5196.893</v>
      </c>
      <c r="K51" s="14">
        <v>5234.036</v>
      </c>
      <c r="L51" s="35">
        <f t="shared" si="10"/>
        <v>0.0071471550405213325</v>
      </c>
      <c r="M51" s="14">
        <f t="shared" si="11"/>
        <v>37.14300000000003</v>
      </c>
    </row>
    <row r="52" spans="1:13" ht="15">
      <c r="A52" s="1">
        <v>51</v>
      </c>
      <c r="B52" s="23" t="s">
        <v>143</v>
      </c>
      <c r="C52" s="10">
        <v>4215</v>
      </c>
      <c r="D52" s="14">
        <v>4569</v>
      </c>
      <c r="E52" s="3">
        <v>4641</v>
      </c>
      <c r="F52" s="41">
        <f t="shared" si="6"/>
        <v>0.0029983099377726323</v>
      </c>
      <c r="G52" s="41">
        <f t="shared" si="7"/>
        <v>0.10106761565836299</v>
      </c>
      <c r="H52" s="25">
        <f t="shared" si="8"/>
        <v>426</v>
      </c>
      <c r="I52" s="35">
        <f t="shared" si="9"/>
        <v>0.005239787948487718</v>
      </c>
      <c r="J52" s="3">
        <v>4786.975</v>
      </c>
      <c r="K52" s="14">
        <v>4820.219</v>
      </c>
      <c r="L52" s="35">
        <f t="shared" si="10"/>
        <v>0.006944678006465395</v>
      </c>
      <c r="M52" s="14">
        <f t="shared" si="11"/>
        <v>33.24399999999969</v>
      </c>
    </row>
    <row r="53" spans="1:13" ht="15">
      <c r="A53" s="1">
        <v>52</v>
      </c>
      <c r="B53" s="23" t="s">
        <v>144</v>
      </c>
      <c r="C53" s="10">
        <v>10298</v>
      </c>
      <c r="D53" s="14">
        <v>10384</v>
      </c>
      <c r="E53" s="3">
        <v>10466</v>
      </c>
      <c r="F53" s="41">
        <f t="shared" si="6"/>
        <v>0.006761541005974654</v>
      </c>
      <c r="G53" s="41">
        <f t="shared" si="7"/>
        <v>0.016313847348999804</v>
      </c>
      <c r="H53" s="25">
        <f t="shared" si="8"/>
        <v>168</v>
      </c>
      <c r="I53" s="35">
        <f t="shared" si="9"/>
        <v>0.002066395247290931</v>
      </c>
      <c r="J53" s="3">
        <v>10554.68</v>
      </c>
      <c r="K53" s="14">
        <v>10561.27</v>
      </c>
      <c r="L53" s="35">
        <f t="shared" si="10"/>
        <v>0.0006243675791213135</v>
      </c>
      <c r="M53" s="14">
        <f t="shared" si="11"/>
        <v>6.5900000000001455</v>
      </c>
    </row>
    <row r="54" spans="1:13" ht="15">
      <c r="A54" s="1">
        <v>53</v>
      </c>
      <c r="B54" s="23" t="s">
        <v>145</v>
      </c>
      <c r="C54" s="10">
        <v>5416</v>
      </c>
      <c r="D54" s="14">
        <v>5595</v>
      </c>
      <c r="E54" s="3">
        <v>5663</v>
      </c>
      <c r="F54" s="41">
        <f t="shared" si="6"/>
        <v>0.0036585712513696224</v>
      </c>
      <c r="G54" s="41">
        <f t="shared" si="7"/>
        <v>0.04560561299852289</v>
      </c>
      <c r="H54" s="25">
        <f t="shared" si="8"/>
        <v>247</v>
      </c>
      <c r="I54" s="35">
        <f t="shared" si="9"/>
        <v>0.0030380930123860717</v>
      </c>
      <c r="J54" s="3">
        <v>5627.116</v>
      </c>
      <c r="K54" s="14">
        <v>5646.613</v>
      </c>
      <c r="L54" s="35">
        <f t="shared" si="10"/>
        <v>0.003464829941305688</v>
      </c>
      <c r="M54" s="14">
        <f t="shared" si="11"/>
        <v>19.4970000000003</v>
      </c>
    </row>
    <row r="55" spans="1:13" ht="15">
      <c r="A55" s="1">
        <v>54</v>
      </c>
      <c r="B55" s="23" t="s">
        <v>146</v>
      </c>
      <c r="C55" s="10">
        <v>17109</v>
      </c>
      <c r="D55" s="14">
        <v>18067</v>
      </c>
      <c r="E55" s="3">
        <v>18311</v>
      </c>
      <c r="F55" s="41">
        <f t="shared" si="6"/>
        <v>0.011829789543321412</v>
      </c>
      <c r="G55" s="41">
        <f t="shared" si="7"/>
        <v>0.07025542112338536</v>
      </c>
      <c r="H55" s="25">
        <f t="shared" si="8"/>
        <v>1202</v>
      </c>
      <c r="I55" s="35">
        <f t="shared" si="9"/>
        <v>0.014784565995498211</v>
      </c>
      <c r="J55" s="3">
        <v>18219.59</v>
      </c>
      <c r="K55" s="14">
        <v>18320.65</v>
      </c>
      <c r="L55" s="35">
        <f t="shared" si="10"/>
        <v>0.005546776848436288</v>
      </c>
      <c r="M55" s="14">
        <f t="shared" si="11"/>
        <v>101.06000000000131</v>
      </c>
    </row>
    <row r="56" spans="1:13" ht="15">
      <c r="A56" s="1">
        <v>55</v>
      </c>
      <c r="B56" s="23" t="s">
        <v>147</v>
      </c>
      <c r="C56" s="10">
        <v>19877</v>
      </c>
      <c r="D56" s="14">
        <v>20776</v>
      </c>
      <c r="E56" s="3">
        <v>21200</v>
      </c>
      <c r="F56" s="41">
        <f t="shared" si="6"/>
        <v>0.013696222943499203</v>
      </c>
      <c r="G56" s="41">
        <f t="shared" si="7"/>
        <v>0.0665593399406349</v>
      </c>
      <c r="H56" s="25">
        <f t="shared" si="8"/>
        <v>1323</v>
      </c>
      <c r="I56" s="35">
        <f t="shared" si="9"/>
        <v>0.016272862572416082</v>
      </c>
      <c r="J56" s="3">
        <v>20983.98</v>
      </c>
      <c r="K56" s="14">
        <v>21100.61</v>
      </c>
      <c r="L56" s="35">
        <f t="shared" si="10"/>
        <v>0.005558049521587469</v>
      </c>
      <c r="M56" s="14">
        <f t="shared" si="11"/>
        <v>116.63000000000102</v>
      </c>
    </row>
    <row r="57" spans="1:13" ht="15">
      <c r="A57" s="1">
        <v>56</v>
      </c>
      <c r="B57" s="23" t="s">
        <v>148</v>
      </c>
      <c r="C57" s="10">
        <v>1554</v>
      </c>
      <c r="D57" s="14">
        <v>1715</v>
      </c>
      <c r="E57" s="3">
        <v>1761</v>
      </c>
      <c r="F57" s="41">
        <f t="shared" si="6"/>
        <v>0.0011376909718633064</v>
      </c>
      <c r="G57" s="41">
        <f t="shared" si="7"/>
        <v>0.13320463320463322</v>
      </c>
      <c r="H57" s="25">
        <f t="shared" si="8"/>
        <v>207</v>
      </c>
      <c r="I57" s="35">
        <f t="shared" si="9"/>
        <v>0.002546094143983469</v>
      </c>
      <c r="J57" s="3">
        <v>1759.421</v>
      </c>
      <c r="K57" s="14">
        <v>1789.435</v>
      </c>
      <c r="L57" s="35">
        <f t="shared" si="10"/>
        <v>0.017059021121152866</v>
      </c>
      <c r="M57" s="14">
        <f t="shared" si="11"/>
        <v>30.013999999999896</v>
      </c>
    </row>
    <row r="58" spans="1:13" ht="15">
      <c r="A58" s="1">
        <v>57</v>
      </c>
      <c r="B58" s="23" t="s">
        <v>149</v>
      </c>
      <c r="C58" s="10">
        <v>3347</v>
      </c>
      <c r="D58" s="14">
        <v>3412</v>
      </c>
      <c r="E58" s="3">
        <v>3461</v>
      </c>
      <c r="F58" s="41">
        <f t="shared" si="6"/>
        <v>0.0022359730003514502</v>
      </c>
      <c r="G58" s="41">
        <f t="shared" si="7"/>
        <v>0.03406035255452644</v>
      </c>
      <c r="H58" s="25">
        <f t="shared" si="8"/>
        <v>114</v>
      </c>
      <c r="I58" s="35">
        <f t="shared" si="9"/>
        <v>0.0014021967749474175</v>
      </c>
      <c r="J58" s="3">
        <v>3480.16</v>
      </c>
      <c r="K58" s="14">
        <v>3491.227</v>
      </c>
      <c r="L58" s="35">
        <f t="shared" si="10"/>
        <v>0.0031800262056916944</v>
      </c>
      <c r="M58" s="14">
        <f t="shared" si="11"/>
        <v>11.067000000000007</v>
      </c>
    </row>
    <row r="59" spans="1:13" ht="15">
      <c r="A59" s="1">
        <v>58</v>
      </c>
      <c r="B59" s="23" t="s">
        <v>150</v>
      </c>
      <c r="C59" s="10">
        <v>7155</v>
      </c>
      <c r="D59" s="14">
        <v>7523</v>
      </c>
      <c r="E59" s="3">
        <v>7676</v>
      </c>
      <c r="F59" s="41">
        <f t="shared" si="6"/>
        <v>0.004959066382749995</v>
      </c>
      <c r="G59" s="41">
        <f t="shared" si="7"/>
        <v>0.07281621243885394</v>
      </c>
      <c r="H59" s="25">
        <f t="shared" si="8"/>
        <v>521</v>
      </c>
      <c r="I59" s="35">
        <f t="shared" si="9"/>
        <v>0.0064082852609439</v>
      </c>
      <c r="J59" s="3">
        <v>7928.981</v>
      </c>
      <c r="K59" s="14">
        <v>8019.716</v>
      </c>
      <c r="L59" s="35">
        <f t="shared" si="10"/>
        <v>0.011443462911564624</v>
      </c>
      <c r="M59" s="14">
        <f t="shared" si="11"/>
        <v>90.73500000000058</v>
      </c>
    </row>
    <row r="60" spans="1:13" ht="15">
      <c r="A60" s="1">
        <v>59</v>
      </c>
      <c r="B60" s="23" t="s">
        <v>151</v>
      </c>
      <c r="C60" s="10">
        <v>18400</v>
      </c>
      <c r="D60" s="14">
        <v>19232</v>
      </c>
      <c r="E60" s="3">
        <v>19605</v>
      </c>
      <c r="F60" s="41">
        <f t="shared" si="6"/>
        <v>0.012665775981476505</v>
      </c>
      <c r="G60" s="41">
        <f t="shared" si="7"/>
        <v>0.0654891304347826</v>
      </c>
      <c r="H60" s="25">
        <f t="shared" si="8"/>
        <v>1205</v>
      </c>
      <c r="I60" s="35">
        <f t="shared" si="9"/>
        <v>0.014821465910628405</v>
      </c>
      <c r="J60" s="3">
        <v>19589.58</v>
      </c>
      <c r="K60" s="14">
        <v>19690.79</v>
      </c>
      <c r="L60" s="35">
        <f t="shared" si="10"/>
        <v>0.0051665222021094435</v>
      </c>
      <c r="M60" s="14">
        <f t="shared" si="11"/>
        <v>101.20999999999913</v>
      </c>
    </row>
    <row r="61" spans="1:13" ht="15">
      <c r="A61" s="1">
        <v>60</v>
      </c>
      <c r="B61" s="23" t="s">
        <v>152</v>
      </c>
      <c r="C61" s="10">
        <v>6581</v>
      </c>
      <c r="D61" s="14">
        <v>6786</v>
      </c>
      <c r="E61" s="3">
        <v>6888</v>
      </c>
      <c r="F61" s="41">
        <f t="shared" si="6"/>
        <v>0.004449980360133138</v>
      </c>
      <c r="G61" s="41">
        <f t="shared" si="7"/>
        <v>0.04664944537304361</v>
      </c>
      <c r="H61" s="25">
        <f t="shared" si="8"/>
        <v>307</v>
      </c>
      <c r="I61" s="35">
        <f t="shared" si="9"/>
        <v>0.0037760913149899756</v>
      </c>
      <c r="J61" s="3">
        <v>6937.799</v>
      </c>
      <c r="K61" s="14">
        <v>6981.95</v>
      </c>
      <c r="L61" s="35">
        <f t="shared" si="10"/>
        <v>0.006363833832603084</v>
      </c>
      <c r="M61" s="14">
        <f t="shared" si="11"/>
        <v>44.15099999999984</v>
      </c>
    </row>
    <row r="62" spans="1:13" ht="15">
      <c r="A62" s="1">
        <v>61</v>
      </c>
      <c r="B62" s="23" t="s">
        <v>153</v>
      </c>
      <c r="C62" s="10">
        <v>14404</v>
      </c>
      <c r="D62" s="14">
        <v>14857</v>
      </c>
      <c r="E62" s="3">
        <v>15103</v>
      </c>
      <c r="F62" s="41">
        <f t="shared" si="6"/>
        <v>0.009757266750739079</v>
      </c>
      <c r="G62" s="41">
        <f t="shared" si="7"/>
        <v>0.048528186614829216</v>
      </c>
      <c r="H62" s="25">
        <f t="shared" si="8"/>
        <v>699</v>
      </c>
      <c r="I62" s="35">
        <f t="shared" si="9"/>
        <v>0.008597680225335481</v>
      </c>
      <c r="J62" s="3">
        <v>14954.18</v>
      </c>
      <c r="K62" s="14">
        <v>15017.39</v>
      </c>
      <c r="L62" s="35">
        <f t="shared" si="10"/>
        <v>0.004226911806598498</v>
      </c>
      <c r="M62" s="14">
        <f t="shared" si="11"/>
        <v>63.20999999999913</v>
      </c>
    </row>
    <row r="63" spans="1:13" ht="15">
      <c r="A63" s="1">
        <v>62</v>
      </c>
      <c r="B63" s="23" t="s">
        <v>154</v>
      </c>
      <c r="C63" s="10">
        <v>865</v>
      </c>
      <c r="D63" s="14">
        <v>917</v>
      </c>
      <c r="E63" s="3">
        <v>966</v>
      </c>
      <c r="F63" s="41">
        <f t="shared" si="6"/>
        <v>0.0006240826114820864</v>
      </c>
      <c r="G63" s="41">
        <f t="shared" si="7"/>
        <v>0.11676300578034682</v>
      </c>
      <c r="H63" s="25">
        <f t="shared" si="8"/>
        <v>101</v>
      </c>
      <c r="I63" s="35">
        <f t="shared" si="9"/>
        <v>0.0012422971427165717</v>
      </c>
      <c r="J63" s="3">
        <v>1052.604</v>
      </c>
      <c r="K63" s="14">
        <v>1079.385</v>
      </c>
      <c r="L63" s="35">
        <f t="shared" si="10"/>
        <v>0.02544261659655478</v>
      </c>
      <c r="M63" s="14">
        <f t="shared" si="11"/>
        <v>26.78099999999995</v>
      </c>
    </row>
    <row r="64" spans="1:13" ht="15">
      <c r="A64" s="1">
        <v>63</v>
      </c>
      <c r="B64" s="23" t="s">
        <v>155</v>
      </c>
      <c r="C64" s="10">
        <v>8401</v>
      </c>
      <c r="D64" s="14">
        <v>9074</v>
      </c>
      <c r="E64" s="3">
        <v>9297</v>
      </c>
      <c r="F64" s="41">
        <f t="shared" si="6"/>
        <v>0.006006310599326043</v>
      </c>
      <c r="G64" s="41">
        <f t="shared" si="7"/>
        <v>0.1066539697655041</v>
      </c>
      <c r="H64" s="25">
        <f t="shared" si="8"/>
        <v>896</v>
      </c>
      <c r="I64" s="35">
        <f t="shared" si="9"/>
        <v>0.0110207746522183</v>
      </c>
      <c r="J64" s="3">
        <v>9155.52</v>
      </c>
      <c r="K64" s="14">
        <v>9234.259</v>
      </c>
      <c r="L64" s="35">
        <f t="shared" si="10"/>
        <v>0.00860016689385197</v>
      </c>
      <c r="M64" s="14">
        <f t="shared" si="11"/>
        <v>78.73899999999958</v>
      </c>
    </row>
    <row r="65" spans="1:13" ht="15">
      <c r="A65" s="1">
        <v>64</v>
      </c>
      <c r="B65" s="23" t="s">
        <v>156</v>
      </c>
      <c r="C65" s="10">
        <v>7121</v>
      </c>
      <c r="D65" s="14">
        <v>7355</v>
      </c>
      <c r="E65" s="3">
        <v>7450</v>
      </c>
      <c r="F65" s="41">
        <f t="shared" si="6"/>
        <v>0.004813059477786277</v>
      </c>
      <c r="G65" s="41">
        <f t="shared" si="7"/>
        <v>0.04620137621120629</v>
      </c>
      <c r="H65" s="25">
        <f t="shared" si="8"/>
        <v>329</v>
      </c>
      <c r="I65" s="35">
        <f t="shared" si="9"/>
        <v>0.004046690692611407</v>
      </c>
      <c r="J65" s="3">
        <v>7492.99</v>
      </c>
      <c r="K65" s="14">
        <v>7530.672</v>
      </c>
      <c r="L65" s="35">
        <f t="shared" si="10"/>
        <v>0.005028967074558993</v>
      </c>
      <c r="M65" s="14">
        <f t="shared" si="11"/>
        <v>37.68199999999979</v>
      </c>
    </row>
    <row r="66" spans="1:13" ht="15">
      <c r="A66" s="1">
        <v>65</v>
      </c>
      <c r="B66" s="23" t="s">
        <v>157</v>
      </c>
      <c r="C66" s="10">
        <v>4851</v>
      </c>
      <c r="D66" s="14">
        <v>5448</v>
      </c>
      <c r="E66" s="3">
        <v>5558</v>
      </c>
      <c r="F66" s="41">
        <f aca="true" t="shared" si="12" ref="F66:F83">E66/$E$83</f>
        <v>0.003590736184904178</v>
      </c>
      <c r="G66" s="41">
        <f aca="true" t="shared" si="13" ref="G66:G83">(E66-C66)/C66</f>
        <v>0.14574314574314573</v>
      </c>
      <c r="H66" s="25">
        <f aca="true" t="shared" si="14" ref="H66:H83">E66-C66</f>
        <v>707</v>
      </c>
      <c r="I66" s="35">
        <f aca="true" t="shared" si="15" ref="I66:I83">H66/$H$83</f>
        <v>0.008696079999016003</v>
      </c>
      <c r="J66" s="3">
        <v>5662.377</v>
      </c>
      <c r="K66" s="14">
        <v>5669.885</v>
      </c>
      <c r="L66" s="35">
        <f aca="true" t="shared" si="16" ref="L66:L83">(K66-J66)/J66</f>
        <v>0.0013259449167725517</v>
      </c>
      <c r="M66" s="14">
        <f aca="true" t="shared" si="17" ref="M66:M83">K66-J66</f>
        <v>7.507999999999811</v>
      </c>
    </row>
    <row r="67" spans="1:13" ht="15">
      <c r="A67" s="1">
        <v>66</v>
      </c>
      <c r="B67" s="23" t="s">
        <v>158</v>
      </c>
      <c r="C67" s="10">
        <v>4725</v>
      </c>
      <c r="D67" s="14">
        <v>4780</v>
      </c>
      <c r="E67" s="3">
        <v>4775</v>
      </c>
      <c r="F67" s="41">
        <f t="shared" si="12"/>
        <v>0.0030848804035475802</v>
      </c>
      <c r="G67" s="41">
        <f t="shared" si="13"/>
        <v>0.010582010582010581</v>
      </c>
      <c r="H67" s="25">
        <f t="shared" si="14"/>
        <v>50</v>
      </c>
      <c r="I67" s="35">
        <f t="shared" si="15"/>
        <v>0.0006149985855032534</v>
      </c>
      <c r="J67" s="3">
        <v>4944.257</v>
      </c>
      <c r="K67" s="14">
        <v>4924.175</v>
      </c>
      <c r="L67" s="35">
        <f t="shared" si="16"/>
        <v>-0.004061682068711118</v>
      </c>
      <c r="M67" s="14">
        <f t="shared" si="17"/>
        <v>-20.081999999999425</v>
      </c>
    </row>
    <row r="68" spans="1:13" ht="15">
      <c r="A68" s="1">
        <v>67</v>
      </c>
      <c r="B68" s="23" t="s">
        <v>159</v>
      </c>
      <c r="C68" s="10">
        <v>10128</v>
      </c>
      <c r="D68" s="14">
        <v>10132</v>
      </c>
      <c r="E68" s="3">
        <v>10227</v>
      </c>
      <c r="F68" s="41">
        <f t="shared" si="12"/>
        <v>0.006607135473734262</v>
      </c>
      <c r="G68" s="41">
        <f t="shared" si="13"/>
        <v>0.009774881516587678</v>
      </c>
      <c r="H68" s="25">
        <f t="shared" si="14"/>
        <v>99</v>
      </c>
      <c r="I68" s="35">
        <f t="shared" si="15"/>
        <v>0.0012176971992964416</v>
      </c>
      <c r="J68" s="3">
        <v>10178.66</v>
      </c>
      <c r="K68" s="14">
        <v>10168.01</v>
      </c>
      <c r="L68" s="35">
        <f t="shared" si="16"/>
        <v>-0.0010463066847698653</v>
      </c>
      <c r="M68" s="14">
        <f t="shared" si="17"/>
        <v>-10.649999999999636</v>
      </c>
    </row>
    <row r="69" spans="1:13" ht="15">
      <c r="A69" s="1">
        <v>68</v>
      </c>
      <c r="B69" s="23" t="s">
        <v>160</v>
      </c>
      <c r="C69" s="10">
        <v>4803</v>
      </c>
      <c r="D69" s="14">
        <v>5167</v>
      </c>
      <c r="E69" s="3">
        <v>5270</v>
      </c>
      <c r="F69" s="41">
        <f t="shared" si="12"/>
        <v>0.0034046742883132456</v>
      </c>
      <c r="G69" s="41">
        <f t="shared" si="13"/>
        <v>0.09723089735581927</v>
      </c>
      <c r="H69" s="25">
        <f t="shared" si="14"/>
        <v>467</v>
      </c>
      <c r="I69" s="35">
        <f t="shared" si="15"/>
        <v>0.005744086788600386</v>
      </c>
      <c r="J69" s="3">
        <v>5297.478</v>
      </c>
      <c r="K69" s="14">
        <v>5338.733</v>
      </c>
      <c r="L69" s="35">
        <f t="shared" si="16"/>
        <v>0.0077876680186307725</v>
      </c>
      <c r="M69" s="14">
        <f t="shared" si="17"/>
        <v>41.25500000000011</v>
      </c>
    </row>
    <row r="70" spans="1:13" ht="15">
      <c r="A70" s="1">
        <v>69</v>
      </c>
      <c r="B70" s="23" t="s">
        <v>161</v>
      </c>
      <c r="C70" s="10">
        <v>905</v>
      </c>
      <c r="D70" s="14">
        <v>940</v>
      </c>
      <c r="E70" s="3">
        <v>953</v>
      </c>
      <c r="F70" s="41">
        <f t="shared" si="12"/>
        <v>0.0006156839842054124</v>
      </c>
      <c r="G70" s="41">
        <f t="shared" si="13"/>
        <v>0.05303867403314917</v>
      </c>
      <c r="H70" s="25">
        <f t="shared" si="14"/>
        <v>48</v>
      </c>
      <c r="I70" s="35">
        <f t="shared" si="15"/>
        <v>0.0005903986420831232</v>
      </c>
      <c r="J70" s="3">
        <v>990.5378</v>
      </c>
      <c r="K70" s="14">
        <v>995.6785</v>
      </c>
      <c r="L70" s="35">
        <f t="shared" si="16"/>
        <v>0.0051898069917170634</v>
      </c>
      <c r="M70" s="14">
        <f t="shared" si="17"/>
        <v>5.140700000000038</v>
      </c>
    </row>
    <row r="71" spans="1:13" ht="15">
      <c r="A71" s="1">
        <v>70</v>
      </c>
      <c r="B71" s="23" t="s">
        <v>162</v>
      </c>
      <c r="C71" s="10">
        <v>3307</v>
      </c>
      <c r="D71" s="14">
        <v>3384</v>
      </c>
      <c r="E71" s="3">
        <v>3456</v>
      </c>
      <c r="F71" s="41">
        <f t="shared" si="12"/>
        <v>0.002232742759091191</v>
      </c>
      <c r="G71" s="41">
        <f t="shared" si="13"/>
        <v>0.04505594194133656</v>
      </c>
      <c r="H71" s="25">
        <f t="shared" si="14"/>
        <v>149</v>
      </c>
      <c r="I71" s="35">
        <f t="shared" si="15"/>
        <v>0.001832695784799695</v>
      </c>
      <c r="J71" s="3">
        <v>3482.69</v>
      </c>
      <c r="K71" s="14">
        <v>3497.852</v>
      </c>
      <c r="L71" s="35">
        <f t="shared" si="16"/>
        <v>0.0043535313220527255</v>
      </c>
      <c r="M71" s="14">
        <f t="shared" si="17"/>
        <v>15.161999999999807</v>
      </c>
    </row>
    <row r="72" spans="1:13" ht="15">
      <c r="A72" s="1">
        <v>71</v>
      </c>
      <c r="B72" s="23" t="s">
        <v>163</v>
      </c>
      <c r="C72" s="10">
        <v>3708</v>
      </c>
      <c r="D72" s="14">
        <v>3967</v>
      </c>
      <c r="E72" s="3">
        <v>4000</v>
      </c>
      <c r="F72" s="41">
        <f t="shared" si="12"/>
        <v>0.002584193008207397</v>
      </c>
      <c r="G72" s="41">
        <f t="shared" si="13"/>
        <v>0.07874865156418555</v>
      </c>
      <c r="H72" s="25">
        <f t="shared" si="14"/>
        <v>292</v>
      </c>
      <c r="I72" s="35">
        <f t="shared" si="15"/>
        <v>0.0035915917393389996</v>
      </c>
      <c r="J72" s="3">
        <v>4023.634</v>
      </c>
      <c r="K72" s="14">
        <v>4031.033</v>
      </c>
      <c r="L72" s="35">
        <f t="shared" si="16"/>
        <v>0.0018388849482830415</v>
      </c>
      <c r="M72" s="14">
        <f t="shared" si="17"/>
        <v>7.398999999999887</v>
      </c>
    </row>
    <row r="73" spans="1:13" ht="15">
      <c r="A73" s="1">
        <v>72</v>
      </c>
      <c r="B73" s="23" t="s">
        <v>164</v>
      </c>
      <c r="C73" s="10">
        <v>2894</v>
      </c>
      <c r="D73" s="14">
        <v>2999</v>
      </c>
      <c r="E73" s="3">
        <v>3039</v>
      </c>
      <c r="F73" s="41">
        <f t="shared" si="12"/>
        <v>0.00196334063798557</v>
      </c>
      <c r="G73" s="41">
        <f t="shared" si="13"/>
        <v>0.050103662750518314</v>
      </c>
      <c r="H73" s="25">
        <f t="shared" si="14"/>
        <v>145</v>
      </c>
      <c r="I73" s="35">
        <f t="shared" si="15"/>
        <v>0.0017834958979594346</v>
      </c>
      <c r="J73" s="3">
        <v>3066.969</v>
      </c>
      <c r="K73" s="14">
        <v>3082.691</v>
      </c>
      <c r="L73" s="35">
        <f t="shared" si="16"/>
        <v>0.005126233750650806</v>
      </c>
      <c r="M73" s="14">
        <f t="shared" si="17"/>
        <v>15.721999999999753</v>
      </c>
    </row>
    <row r="74" spans="1:13" ht="15">
      <c r="A74" s="1">
        <v>73</v>
      </c>
      <c r="B74" s="23" t="s">
        <v>165</v>
      </c>
      <c r="C74" s="10">
        <v>1420</v>
      </c>
      <c r="D74" s="14">
        <v>1572</v>
      </c>
      <c r="E74" s="3">
        <v>1588</v>
      </c>
      <c r="F74" s="41">
        <f t="shared" si="12"/>
        <v>0.0010259246242583365</v>
      </c>
      <c r="G74" s="41">
        <f t="shared" si="13"/>
        <v>0.11830985915492957</v>
      </c>
      <c r="H74" s="25">
        <f t="shared" si="14"/>
        <v>168</v>
      </c>
      <c r="I74" s="35">
        <f t="shared" si="15"/>
        <v>0.002066395247290931</v>
      </c>
      <c r="J74" s="3">
        <v>1631.302</v>
      </c>
      <c r="K74" s="14">
        <v>1635.912</v>
      </c>
      <c r="L74" s="35">
        <f t="shared" si="16"/>
        <v>0.002825963555491336</v>
      </c>
      <c r="M74" s="14">
        <f t="shared" si="17"/>
        <v>4.610000000000127</v>
      </c>
    </row>
    <row r="75" spans="1:13" ht="15">
      <c r="A75" s="1">
        <v>74</v>
      </c>
      <c r="B75" s="23" t="s">
        <v>166</v>
      </c>
      <c r="C75" s="10">
        <v>3099</v>
      </c>
      <c r="D75" s="14">
        <v>3369</v>
      </c>
      <c r="E75" s="3">
        <v>3441</v>
      </c>
      <c r="F75" s="41">
        <f t="shared" si="12"/>
        <v>0.002223052035310413</v>
      </c>
      <c r="G75" s="41">
        <f t="shared" si="13"/>
        <v>0.11035818005808325</v>
      </c>
      <c r="H75" s="25">
        <f t="shared" si="14"/>
        <v>342</v>
      </c>
      <c r="I75" s="35">
        <f t="shared" si="15"/>
        <v>0.0042065903248422526</v>
      </c>
      <c r="J75" s="3">
        <v>3457.861</v>
      </c>
      <c r="K75" s="14">
        <v>3486.179</v>
      </c>
      <c r="L75" s="35">
        <f t="shared" si="16"/>
        <v>0.008189455851464305</v>
      </c>
      <c r="M75" s="14">
        <f t="shared" si="17"/>
        <v>28.31800000000021</v>
      </c>
    </row>
    <row r="76" spans="1:13" ht="15">
      <c r="A76" s="1">
        <v>75</v>
      </c>
      <c r="B76" s="23" t="s">
        <v>167</v>
      </c>
      <c r="C76" s="10">
        <v>900</v>
      </c>
      <c r="D76" s="14">
        <v>958</v>
      </c>
      <c r="E76" s="3">
        <v>966</v>
      </c>
      <c r="F76" s="41">
        <f t="shared" si="12"/>
        <v>0.0006240826114820864</v>
      </c>
      <c r="G76" s="41">
        <f t="shared" si="13"/>
        <v>0.07333333333333333</v>
      </c>
      <c r="H76" s="25">
        <f t="shared" si="14"/>
        <v>66</v>
      </c>
      <c r="I76" s="35">
        <f t="shared" si="15"/>
        <v>0.0008117981328642944</v>
      </c>
      <c r="J76" s="3">
        <v>1018.413</v>
      </c>
      <c r="K76" s="14">
        <v>1015.491</v>
      </c>
      <c r="L76" s="35">
        <f t="shared" si="16"/>
        <v>-0.002869169973281984</v>
      </c>
      <c r="M76" s="14">
        <f t="shared" si="17"/>
        <v>-2.9220000000000255</v>
      </c>
    </row>
    <row r="77" spans="1:13" ht="15">
      <c r="A77" s="1">
        <v>76</v>
      </c>
      <c r="B77" s="23" t="s">
        <v>168</v>
      </c>
      <c r="C77" s="10">
        <v>1330</v>
      </c>
      <c r="D77" s="14">
        <v>1327</v>
      </c>
      <c r="E77" s="3">
        <v>1390</v>
      </c>
      <c r="F77" s="41">
        <f t="shared" si="12"/>
        <v>0.0008980070703520705</v>
      </c>
      <c r="G77" s="41">
        <f t="shared" si="13"/>
        <v>0.045112781954887216</v>
      </c>
      <c r="H77" s="25">
        <f t="shared" si="14"/>
        <v>60</v>
      </c>
      <c r="I77" s="35">
        <f t="shared" si="15"/>
        <v>0.000737998302603904</v>
      </c>
      <c r="J77" s="3">
        <v>1408.093</v>
      </c>
      <c r="K77" s="14">
        <v>1426.272</v>
      </c>
      <c r="L77" s="35">
        <f t="shared" si="16"/>
        <v>0.012910368846375813</v>
      </c>
      <c r="M77" s="14">
        <f t="shared" si="17"/>
        <v>18.17899999999986</v>
      </c>
    </row>
    <row r="78" spans="1:13" ht="15">
      <c r="A78" s="1">
        <v>77</v>
      </c>
      <c r="B78" s="23" t="s">
        <v>169</v>
      </c>
      <c r="C78" s="10">
        <v>5110</v>
      </c>
      <c r="D78" s="14">
        <v>5364</v>
      </c>
      <c r="E78" s="3">
        <v>5458</v>
      </c>
      <c r="F78" s="41">
        <f t="shared" si="12"/>
        <v>0.0035261313596989933</v>
      </c>
      <c r="G78" s="41">
        <f t="shared" si="13"/>
        <v>0.06810176125244619</v>
      </c>
      <c r="H78" s="25">
        <f t="shared" si="14"/>
        <v>348</v>
      </c>
      <c r="I78" s="35">
        <f t="shared" si="15"/>
        <v>0.004280390155102644</v>
      </c>
      <c r="J78" s="3">
        <v>5484.234</v>
      </c>
      <c r="K78" s="14">
        <v>5522.8</v>
      </c>
      <c r="L78" s="35">
        <f t="shared" si="16"/>
        <v>0.0070321580005520915</v>
      </c>
      <c r="M78" s="14">
        <f t="shared" si="17"/>
        <v>38.5659999999998</v>
      </c>
    </row>
    <row r="79" spans="1:13" ht="15">
      <c r="A79" s="1">
        <v>78</v>
      </c>
      <c r="B79" s="23" t="s">
        <v>170</v>
      </c>
      <c r="C79" s="10">
        <v>4414</v>
      </c>
      <c r="D79" s="14">
        <v>4521</v>
      </c>
      <c r="E79" s="3">
        <v>4603</v>
      </c>
      <c r="F79" s="41">
        <f t="shared" si="12"/>
        <v>0.0029737601041946622</v>
      </c>
      <c r="G79" s="41">
        <f t="shared" si="13"/>
        <v>0.042818305391934756</v>
      </c>
      <c r="H79" s="25">
        <f t="shared" si="14"/>
        <v>189</v>
      </c>
      <c r="I79" s="35">
        <f t="shared" si="15"/>
        <v>0.002324694653202298</v>
      </c>
      <c r="J79" s="3">
        <v>4582.21</v>
      </c>
      <c r="K79" s="14">
        <v>4585.148</v>
      </c>
      <c r="L79" s="35">
        <f t="shared" si="16"/>
        <v>0.0006411753280622455</v>
      </c>
      <c r="M79" s="14">
        <f t="shared" si="17"/>
        <v>2.938000000000102</v>
      </c>
    </row>
    <row r="80" spans="1:13" ht="15">
      <c r="A80" s="1">
        <v>79</v>
      </c>
      <c r="B80" s="23" t="s">
        <v>171</v>
      </c>
      <c r="C80" s="10">
        <v>1067</v>
      </c>
      <c r="D80" s="14">
        <v>1206</v>
      </c>
      <c r="E80" s="3">
        <v>1247</v>
      </c>
      <c r="F80" s="41">
        <f t="shared" si="12"/>
        <v>0.000805622170308656</v>
      </c>
      <c r="G80" s="41">
        <f t="shared" si="13"/>
        <v>0.16869728209934395</v>
      </c>
      <c r="H80" s="25">
        <f t="shared" si="14"/>
        <v>180</v>
      </c>
      <c r="I80" s="35">
        <f t="shared" si="15"/>
        <v>0.002213994907811712</v>
      </c>
      <c r="J80" s="3">
        <v>1213.659</v>
      </c>
      <c r="K80" s="14">
        <v>1232.232</v>
      </c>
      <c r="L80" s="35">
        <f t="shared" si="16"/>
        <v>0.015303310073092907</v>
      </c>
      <c r="M80" s="14">
        <f t="shared" si="17"/>
        <v>18.572999999999865</v>
      </c>
    </row>
    <row r="81" spans="1:13" ht="15">
      <c r="A81" s="1">
        <v>80</v>
      </c>
      <c r="B81" s="23" t="s">
        <v>172</v>
      </c>
      <c r="C81" s="10">
        <v>5166</v>
      </c>
      <c r="D81" s="14">
        <v>5433</v>
      </c>
      <c r="E81" s="3">
        <v>5469</v>
      </c>
      <c r="F81" s="41">
        <f t="shared" si="12"/>
        <v>0.0035332378904715635</v>
      </c>
      <c r="G81" s="41">
        <f t="shared" si="13"/>
        <v>0.0586527293844367</v>
      </c>
      <c r="H81" s="25">
        <f t="shared" si="14"/>
        <v>303</v>
      </c>
      <c r="I81" s="35">
        <f t="shared" si="15"/>
        <v>0.0037268914281497153</v>
      </c>
      <c r="J81" s="3">
        <v>5463.648</v>
      </c>
      <c r="K81" s="14">
        <v>5471.566</v>
      </c>
      <c r="L81" s="35">
        <f t="shared" si="16"/>
        <v>0.0014492148835356276</v>
      </c>
      <c r="M81" s="14">
        <f t="shared" si="17"/>
        <v>7.917999999999665</v>
      </c>
    </row>
    <row r="82" spans="1:13" ht="15.75" thickBot="1">
      <c r="A82" s="2">
        <v>81</v>
      </c>
      <c r="B82" s="24" t="s">
        <v>173</v>
      </c>
      <c r="C82" s="68">
        <v>5475</v>
      </c>
      <c r="D82" s="19">
        <v>5943</v>
      </c>
      <c r="E82" s="3">
        <v>6038</v>
      </c>
      <c r="F82" s="41">
        <f t="shared" si="12"/>
        <v>0.0039008393458890658</v>
      </c>
      <c r="G82" s="41">
        <f t="shared" si="13"/>
        <v>0.1028310502283105</v>
      </c>
      <c r="H82" s="25">
        <f t="shared" si="14"/>
        <v>563</v>
      </c>
      <c r="I82" s="35">
        <f t="shared" si="15"/>
        <v>0.006924884072766632</v>
      </c>
      <c r="J82" s="3">
        <v>6014.804</v>
      </c>
      <c r="K82" s="14">
        <v>6085.372</v>
      </c>
      <c r="L82" s="35">
        <f t="shared" si="16"/>
        <v>0.011732385627195868</v>
      </c>
      <c r="M82" s="14">
        <f t="shared" si="17"/>
        <v>70.56800000000021</v>
      </c>
    </row>
    <row r="83" spans="1:13" ht="15.75" thickBot="1">
      <c r="A83" s="175" t="s">
        <v>174</v>
      </c>
      <c r="B83" s="177"/>
      <c r="C83" s="57">
        <v>1466571</v>
      </c>
      <c r="D83" s="58">
        <v>1528499</v>
      </c>
      <c r="E83" s="109">
        <v>1547872</v>
      </c>
      <c r="F83" s="26">
        <f t="shared" si="12"/>
        <v>1</v>
      </c>
      <c r="G83" s="43">
        <f t="shared" si="13"/>
        <v>0.05543611594665379</v>
      </c>
      <c r="H83" s="57">
        <f t="shared" si="14"/>
        <v>81301</v>
      </c>
      <c r="I83" s="37">
        <f t="shared" si="15"/>
        <v>1</v>
      </c>
      <c r="J83" s="106">
        <v>1550335</v>
      </c>
      <c r="K83" s="55">
        <v>1556348</v>
      </c>
      <c r="L83" s="37">
        <f t="shared" si="16"/>
        <v>0.0038785165786749316</v>
      </c>
      <c r="M83" s="55">
        <f t="shared" si="17"/>
        <v>6013</v>
      </c>
    </row>
    <row r="84" spans="5:13" ht="15">
      <c r="E84" s="3"/>
      <c r="F84" s="89"/>
      <c r="I84" s="63"/>
      <c r="J84" s="3"/>
      <c r="K84" s="64"/>
      <c r="L84" s="63"/>
      <c r="M84" s="64"/>
    </row>
    <row r="85" spans="5:13" ht="15">
      <c r="E85" s="3"/>
      <c r="I85" s="63"/>
      <c r="J85" s="3"/>
      <c r="K85" s="64"/>
      <c r="L85" s="63"/>
      <c r="M85" s="64"/>
    </row>
    <row r="86" spans="5:13" ht="15">
      <c r="E86" s="3"/>
      <c r="I86" s="63"/>
      <c r="J86" s="3"/>
      <c r="K86" s="64"/>
      <c r="L86" s="63"/>
      <c r="M86" s="64"/>
    </row>
    <row r="87" spans="5:13" ht="15">
      <c r="E87" s="3"/>
      <c r="I87" s="63"/>
      <c r="J87" s="3"/>
      <c r="K87" s="64"/>
      <c r="L87" s="63"/>
      <c r="M87" s="64"/>
    </row>
    <row r="88" spans="5:13" ht="15">
      <c r="E88" s="3"/>
      <c r="I88" s="63"/>
      <c r="J88" s="3"/>
      <c r="K88" s="64"/>
      <c r="L88" s="63"/>
      <c r="M88" s="64"/>
    </row>
    <row r="89" spans="5:13" ht="15">
      <c r="E89" s="3"/>
      <c r="I89" s="63"/>
      <c r="J89" s="3"/>
      <c r="K89" s="64"/>
      <c r="L89" s="63"/>
      <c r="M89" s="64"/>
    </row>
    <row r="90" spans="5:10" ht="15">
      <c r="E90" s="3"/>
      <c r="J90" s="3"/>
    </row>
    <row r="91" spans="5:10" ht="15">
      <c r="E91" s="3"/>
      <c r="J91" s="3"/>
    </row>
    <row r="92" spans="5:10" ht="15">
      <c r="E92" s="3"/>
      <c r="J92" s="3"/>
    </row>
    <row r="93" spans="5:10" ht="15">
      <c r="E93" s="3"/>
      <c r="J93" s="3"/>
    </row>
    <row r="94" spans="5:10" ht="15">
      <c r="E94" s="3"/>
      <c r="J94" s="3"/>
    </row>
    <row r="95" spans="5:10" ht="15">
      <c r="E95" s="3"/>
      <c r="J95" s="3"/>
    </row>
    <row r="96" spans="5:10" ht="15">
      <c r="E96" s="3"/>
      <c r="J96" s="3"/>
    </row>
    <row r="97" spans="5:10" ht="15">
      <c r="E97" s="3"/>
      <c r="J97" s="3"/>
    </row>
    <row r="98" spans="5:10" ht="15">
      <c r="E98" s="3"/>
      <c r="J98" s="3"/>
    </row>
    <row r="99" spans="5:10" ht="15">
      <c r="E99" s="3"/>
      <c r="J99" s="3"/>
    </row>
    <row r="100" spans="5:10" ht="15">
      <c r="E100" s="3"/>
      <c r="J100" s="3"/>
    </row>
    <row r="101" spans="5:10" ht="15">
      <c r="E101" s="3"/>
      <c r="F101" s="77"/>
      <c r="J101" s="3"/>
    </row>
    <row r="102" spans="5:10" ht="15">
      <c r="E102" s="3"/>
      <c r="J102" s="3"/>
    </row>
    <row r="103" spans="5:10" ht="15">
      <c r="E103" s="3"/>
      <c r="J103" s="3"/>
    </row>
    <row r="104" spans="5:10" ht="15">
      <c r="E104" s="3"/>
      <c r="J104" s="3"/>
    </row>
    <row r="105" spans="5:10" ht="15">
      <c r="E105" s="3"/>
      <c r="J105" s="3"/>
    </row>
    <row r="106" spans="5:10" ht="15">
      <c r="E106" s="3"/>
      <c r="J106" s="3"/>
    </row>
    <row r="107" spans="5:10" ht="15">
      <c r="E107" s="3"/>
      <c r="J107" s="3"/>
    </row>
    <row r="108" spans="5:10" ht="15">
      <c r="E108" s="3"/>
      <c r="J108" s="3"/>
    </row>
    <row r="109" spans="5:10" ht="15">
      <c r="E109" s="3"/>
      <c r="J109" s="3"/>
    </row>
    <row r="110" spans="5:10" ht="15">
      <c r="E110" s="3"/>
      <c r="J110" s="3"/>
    </row>
    <row r="111" spans="5:10" ht="15">
      <c r="E111" s="3"/>
      <c r="J111" s="3"/>
    </row>
    <row r="112" spans="5:10" ht="15">
      <c r="E112" s="3"/>
      <c r="J112" s="3"/>
    </row>
    <row r="113" spans="5:10" ht="15">
      <c r="E113" s="3"/>
      <c r="J113" s="3"/>
    </row>
    <row r="114" spans="5:10" ht="15">
      <c r="E114" s="3"/>
      <c r="J114" s="3"/>
    </row>
    <row r="115" spans="5:10" ht="15">
      <c r="E115" s="3"/>
      <c r="J115" s="3"/>
    </row>
    <row r="116" spans="5:10" ht="15">
      <c r="E116" s="3"/>
      <c r="J116" s="3"/>
    </row>
    <row r="117" spans="5:10" ht="15">
      <c r="E117" s="3"/>
      <c r="J117" s="3"/>
    </row>
    <row r="118" spans="5:10" ht="15">
      <c r="E118" s="3"/>
      <c r="J118" s="3"/>
    </row>
    <row r="119" spans="5:10" ht="15">
      <c r="E119" s="3"/>
      <c r="J119" s="3"/>
    </row>
    <row r="120" spans="5:10" ht="15">
      <c r="E120" s="3"/>
      <c r="J120" s="3"/>
    </row>
    <row r="121" spans="5:10" ht="15">
      <c r="E121" s="3"/>
      <c r="J121" s="3"/>
    </row>
    <row r="122" spans="5:10" ht="15">
      <c r="E122" s="3"/>
      <c r="J122" s="3"/>
    </row>
    <row r="123" spans="5:10" ht="15">
      <c r="E123" s="3"/>
      <c r="J123" s="3"/>
    </row>
    <row r="124" spans="5:10" ht="15">
      <c r="E124" s="3"/>
      <c r="J124" s="3"/>
    </row>
    <row r="125" spans="5:10" ht="15">
      <c r="E125" s="3"/>
      <c r="J125" s="3"/>
    </row>
    <row r="126" spans="5:10" ht="15">
      <c r="E126" s="3"/>
      <c r="J126" s="3"/>
    </row>
    <row r="127" spans="5:10" ht="15">
      <c r="E127" s="3"/>
      <c r="J127" s="3"/>
    </row>
    <row r="128" spans="5:10" ht="15">
      <c r="E128" s="3"/>
      <c r="J128" s="3"/>
    </row>
    <row r="129" spans="5:10" ht="15">
      <c r="E129" s="3"/>
      <c r="J129" s="3"/>
    </row>
    <row r="130" spans="5:10" ht="15">
      <c r="E130" s="3"/>
      <c r="J130" s="3"/>
    </row>
    <row r="131" spans="5:10" ht="15">
      <c r="E131" s="3"/>
      <c r="J131" s="3"/>
    </row>
    <row r="132" spans="5:10" ht="15">
      <c r="E132" s="3"/>
      <c r="J132" s="3"/>
    </row>
    <row r="133" spans="5:10" ht="15">
      <c r="E133" s="3"/>
      <c r="J133" s="3"/>
    </row>
    <row r="134" spans="5:10" ht="15">
      <c r="E134" s="3"/>
      <c r="J134" s="3"/>
    </row>
    <row r="135" spans="5:10" ht="15">
      <c r="E135" s="3"/>
      <c r="J135" s="3"/>
    </row>
    <row r="136" spans="5:10" ht="15">
      <c r="E136" s="3"/>
      <c r="J136" s="3"/>
    </row>
    <row r="137" spans="5:10" ht="15">
      <c r="E137" s="3"/>
      <c r="J137" s="3"/>
    </row>
    <row r="138" spans="5:10" ht="15">
      <c r="E138" s="3"/>
      <c r="J138" s="3"/>
    </row>
    <row r="139" spans="5:10" ht="15">
      <c r="E139" s="3"/>
      <c r="J139" s="3"/>
    </row>
    <row r="140" spans="5:10" ht="15">
      <c r="E140" s="3"/>
      <c r="J140" s="3"/>
    </row>
    <row r="141" spans="5:10" ht="15">
      <c r="E141" s="3"/>
      <c r="J141" s="3"/>
    </row>
    <row r="142" spans="5:10" ht="15">
      <c r="E142" s="3"/>
      <c r="J142" s="3"/>
    </row>
    <row r="143" spans="5:10" ht="15">
      <c r="E143" s="86"/>
      <c r="J143" s="3"/>
    </row>
  </sheetData>
  <sheetProtection/>
  <autoFilter ref="A1:M90">
    <sortState ref="A2:M143">
      <sortCondition sortBy="value" ref="A2:A143"/>
    </sortState>
  </autoFilter>
  <mergeCells count="1">
    <mergeCell ref="A83:B8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92"/>
  <sheetViews>
    <sheetView zoomScalePageLayoutView="0" workbookViewId="0" topLeftCell="C1">
      <pane ySplit="1" topLeftCell="A83" activePane="bottomLeft" state="frozen"/>
      <selection pane="topLeft" activeCell="W1" sqref="W1"/>
      <selection pane="bottomLeft" activeCell="J2" sqref="J2"/>
    </sheetView>
  </sheetViews>
  <sheetFormatPr defaultColWidth="8.8515625" defaultRowHeight="15"/>
  <cols>
    <col min="1" max="1" width="13.7109375" style="0" bestFit="1" customWidth="1"/>
    <col min="2" max="2" width="34.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33.140625" style="0" customWidth="1"/>
    <col min="7" max="7" width="28.421875" style="0" customWidth="1"/>
    <col min="8" max="8" width="26.7109375" style="0" customWidth="1"/>
    <col min="9" max="9" width="20.28125" style="0" customWidth="1"/>
    <col min="10" max="11" width="21.28125" style="0" bestFit="1" customWidth="1"/>
    <col min="12" max="13" width="36.421875" style="0" customWidth="1"/>
  </cols>
  <sheetData>
    <row r="1" spans="1:13" ht="45.75" thickBot="1">
      <c r="A1" s="39" t="s">
        <v>1</v>
      </c>
      <c r="B1" s="18" t="s">
        <v>91</v>
      </c>
      <c r="C1" s="75">
        <v>40969</v>
      </c>
      <c r="D1" s="95">
        <v>41306</v>
      </c>
      <c r="E1" s="103">
        <v>41334</v>
      </c>
      <c r="F1" s="42" t="s">
        <v>322</v>
      </c>
      <c r="G1" s="42" t="s">
        <v>304</v>
      </c>
      <c r="H1" s="42" t="s">
        <v>305</v>
      </c>
      <c r="I1" s="42" t="s">
        <v>294</v>
      </c>
      <c r="J1" s="107" t="s">
        <v>285</v>
      </c>
      <c r="K1" s="73" t="s">
        <v>295</v>
      </c>
      <c r="L1" s="53" t="s">
        <v>323</v>
      </c>
      <c r="M1" s="42" t="s">
        <v>324</v>
      </c>
    </row>
    <row r="2" spans="1:13" ht="15">
      <c r="A2" s="97">
        <v>1</v>
      </c>
      <c r="B2" s="28" t="s">
        <v>2</v>
      </c>
      <c r="C2" s="100">
        <v>18487</v>
      </c>
      <c r="D2" s="13">
        <v>21010</v>
      </c>
      <c r="E2" s="9">
        <v>21511</v>
      </c>
      <c r="F2" s="40">
        <f>E2/$E$90</f>
        <v>0.007065528001313845</v>
      </c>
      <c r="G2" s="16">
        <f>(E2-C2)/C2</f>
        <v>0.16357440363498674</v>
      </c>
      <c r="H2" s="13">
        <f aca="true" t="shared" si="0" ref="H2:H33">E2-C2</f>
        <v>3024</v>
      </c>
      <c r="I2" s="45">
        <f>H2/$H$90</f>
        <v>0.010383937861197243</v>
      </c>
      <c r="J2" s="9">
        <v>21828.07</v>
      </c>
      <c r="K2" s="13">
        <v>21984.65</v>
      </c>
      <c r="L2" s="45">
        <f aca="true" t="shared" si="1" ref="L2:L33">(K2-J2)/J2</f>
        <v>0.007173332319348516</v>
      </c>
      <c r="M2" s="13">
        <f aca="true" t="shared" si="2" ref="M2:M33">K2-J2</f>
        <v>156.58000000000175</v>
      </c>
    </row>
    <row r="3" spans="1:13" ht="15">
      <c r="A3" s="96">
        <v>2</v>
      </c>
      <c r="B3" s="29" t="s">
        <v>3</v>
      </c>
      <c r="C3" s="10">
        <v>3045</v>
      </c>
      <c r="D3" s="14">
        <v>2673</v>
      </c>
      <c r="E3" s="11">
        <v>2785</v>
      </c>
      <c r="F3" s="41">
        <f aca="true" t="shared" si="3" ref="F3:F33">E3/$E$90</f>
        <v>0.0009147643291180818</v>
      </c>
      <c r="G3" s="17">
        <f aca="true" t="shared" si="4" ref="G3:G33">(E3-C3)/C3</f>
        <v>-0.08538587848932677</v>
      </c>
      <c r="H3" s="14">
        <f>E3-C3</f>
        <v>-260</v>
      </c>
      <c r="I3" s="35">
        <f aca="true" t="shared" si="5" ref="I3:I33">H3/$H$90</f>
        <v>-0.0008927988901823026</v>
      </c>
      <c r="J3" s="11">
        <v>3446.6</v>
      </c>
      <c r="K3" s="14">
        <v>3311.18</v>
      </c>
      <c r="L3" s="35">
        <f t="shared" si="1"/>
        <v>-0.039290895375152346</v>
      </c>
      <c r="M3" s="14">
        <f t="shared" si="2"/>
        <v>-135.42000000000007</v>
      </c>
    </row>
    <row r="4" spans="1:13" ht="15">
      <c r="A4" s="96">
        <v>3</v>
      </c>
      <c r="B4" s="29" t="s">
        <v>4</v>
      </c>
      <c r="C4" s="10">
        <v>1602</v>
      </c>
      <c r="D4" s="14">
        <v>1618</v>
      </c>
      <c r="E4" s="11">
        <v>1570</v>
      </c>
      <c r="F4" s="41">
        <f t="shared" si="3"/>
        <v>0.0005156840203645919</v>
      </c>
      <c r="G4" s="17">
        <f t="shared" si="4"/>
        <v>-0.019975031210986267</v>
      </c>
      <c r="H4" s="14">
        <f t="shared" si="0"/>
        <v>-32</v>
      </c>
      <c r="I4" s="35">
        <f t="shared" si="5"/>
        <v>-0.00010988294033012956</v>
      </c>
      <c r="J4" s="11">
        <v>1698.013</v>
      </c>
      <c r="K4" s="14">
        <v>1679.627</v>
      </c>
      <c r="L4" s="35">
        <f t="shared" si="1"/>
        <v>-0.010827950080476397</v>
      </c>
      <c r="M4" s="14">
        <f t="shared" si="2"/>
        <v>-18.385999999999967</v>
      </c>
    </row>
    <row r="5" spans="1:13" ht="15">
      <c r="A5" s="96">
        <v>5</v>
      </c>
      <c r="B5" s="29" t="s">
        <v>5</v>
      </c>
      <c r="C5" s="10">
        <v>452</v>
      </c>
      <c r="D5" s="14">
        <v>462</v>
      </c>
      <c r="E5" s="11">
        <v>424</v>
      </c>
      <c r="F5" s="41">
        <f>E5/$E$90</f>
        <v>0.0001392675316143866</v>
      </c>
      <c r="G5" s="17">
        <f t="shared" si="4"/>
        <v>-0.061946902654867256</v>
      </c>
      <c r="H5" s="14">
        <f t="shared" si="0"/>
        <v>-28</v>
      </c>
      <c r="I5" s="35">
        <f t="shared" si="5"/>
        <v>-9.614757278886336E-05</v>
      </c>
      <c r="J5" s="11">
        <v>438.5794</v>
      </c>
      <c r="K5" s="14">
        <v>421.1347</v>
      </c>
      <c r="L5" s="35">
        <f t="shared" si="1"/>
        <v>-0.03977546597035796</v>
      </c>
      <c r="M5" s="14">
        <f t="shared" si="2"/>
        <v>-17.44470000000001</v>
      </c>
    </row>
    <row r="6" spans="1:13" ht="15">
      <c r="A6" s="96">
        <v>6</v>
      </c>
      <c r="B6" s="29" t="s">
        <v>6</v>
      </c>
      <c r="C6" s="10">
        <v>80</v>
      </c>
      <c r="D6" s="14">
        <v>86</v>
      </c>
      <c r="E6" s="11">
        <v>86</v>
      </c>
      <c r="F6" s="41">
        <f t="shared" si="3"/>
        <v>2.8247659714238793E-05</v>
      </c>
      <c r="G6" s="17">
        <f t="shared" si="4"/>
        <v>0.075</v>
      </c>
      <c r="H6" s="14">
        <f t="shared" si="0"/>
        <v>6</v>
      </c>
      <c r="I6" s="35">
        <f t="shared" si="5"/>
        <v>2.0603051311899292E-05</v>
      </c>
      <c r="J6" s="11">
        <v>85.07373</v>
      </c>
      <c r="K6" s="14">
        <v>86.9297</v>
      </c>
      <c r="L6" s="35">
        <f t="shared" si="1"/>
        <v>0.021816017706053317</v>
      </c>
      <c r="M6" s="14">
        <f t="shared" si="2"/>
        <v>1.8559699999999992</v>
      </c>
    </row>
    <row r="7" spans="1:13" ht="15">
      <c r="A7" s="96">
        <v>7</v>
      </c>
      <c r="B7" s="29" t="s">
        <v>7</v>
      </c>
      <c r="C7" s="10">
        <v>615</v>
      </c>
      <c r="D7" s="14">
        <v>767</v>
      </c>
      <c r="E7" s="11">
        <v>780</v>
      </c>
      <c r="F7" s="41">
        <f t="shared" si="3"/>
        <v>0.0002561997043849565</v>
      </c>
      <c r="G7" s="17">
        <f t="shared" si="4"/>
        <v>0.2682926829268293</v>
      </c>
      <c r="H7" s="14">
        <f t="shared" si="0"/>
        <v>165</v>
      </c>
      <c r="I7" s="35">
        <f t="shared" si="5"/>
        <v>0.0005665839110772305</v>
      </c>
      <c r="J7" s="11">
        <v>766.5373</v>
      </c>
      <c r="K7" s="14">
        <v>779.1429</v>
      </c>
      <c r="L7" s="35">
        <f t="shared" si="1"/>
        <v>0.01644486184821025</v>
      </c>
      <c r="M7" s="14">
        <f t="shared" si="2"/>
        <v>12.605600000000095</v>
      </c>
    </row>
    <row r="8" spans="1:13" ht="15">
      <c r="A8" s="96">
        <v>8</v>
      </c>
      <c r="B8" s="29" t="s">
        <v>8</v>
      </c>
      <c r="C8" s="10">
        <v>2303</v>
      </c>
      <c r="D8" s="14">
        <v>2310</v>
      </c>
      <c r="E8" s="11">
        <v>2470</v>
      </c>
      <c r="F8" s="41">
        <f t="shared" si="3"/>
        <v>0.0008112990638856955</v>
      </c>
      <c r="G8" s="17">
        <f t="shared" si="4"/>
        <v>0.07251411202778985</v>
      </c>
      <c r="H8" s="14">
        <f t="shared" si="0"/>
        <v>167</v>
      </c>
      <c r="I8" s="35">
        <f t="shared" si="5"/>
        <v>0.0005734515948478637</v>
      </c>
      <c r="J8" s="11">
        <v>2688.125</v>
      </c>
      <c r="K8" s="14">
        <v>2661.503</v>
      </c>
      <c r="L8" s="35">
        <f t="shared" si="1"/>
        <v>-0.009903557312252906</v>
      </c>
      <c r="M8" s="14">
        <f t="shared" si="2"/>
        <v>-26.621999999999844</v>
      </c>
    </row>
    <row r="9" spans="1:13" ht="15">
      <c r="A9" s="96">
        <v>9</v>
      </c>
      <c r="B9" s="29" t="s">
        <v>9</v>
      </c>
      <c r="C9" s="10">
        <v>145</v>
      </c>
      <c r="D9" s="14">
        <v>259</v>
      </c>
      <c r="E9" s="11">
        <v>262</v>
      </c>
      <c r="F9" s="41">
        <f t="shared" si="3"/>
        <v>8.605682378058795E-05</v>
      </c>
      <c r="G9" s="17">
        <f t="shared" si="4"/>
        <v>0.8068965517241379</v>
      </c>
      <c r="H9" s="14">
        <f t="shared" si="0"/>
        <v>117</v>
      </c>
      <c r="I9" s="35">
        <f t="shared" si="5"/>
        <v>0.0004017595005820362</v>
      </c>
      <c r="J9" s="11">
        <v>331.4013</v>
      </c>
      <c r="K9" s="14">
        <v>344.6361</v>
      </c>
      <c r="L9" s="35">
        <f t="shared" si="1"/>
        <v>0.039935872309493074</v>
      </c>
      <c r="M9" s="14">
        <f t="shared" si="2"/>
        <v>13.234800000000007</v>
      </c>
    </row>
    <row r="10" spans="1:13" ht="15">
      <c r="A10" s="4">
        <v>10</v>
      </c>
      <c r="B10" s="29" t="s">
        <v>10</v>
      </c>
      <c r="C10" s="10">
        <v>90179</v>
      </c>
      <c r="D10" s="14">
        <v>101181</v>
      </c>
      <c r="E10" s="11">
        <v>101544</v>
      </c>
      <c r="F10" s="41">
        <f t="shared" si="3"/>
        <v>0.03335325997700772</v>
      </c>
      <c r="G10" s="17">
        <f t="shared" si="4"/>
        <v>0.1260271238314907</v>
      </c>
      <c r="H10" s="14">
        <f t="shared" si="0"/>
        <v>11365</v>
      </c>
      <c r="I10" s="35">
        <f t="shared" si="5"/>
        <v>0.03902561302662257</v>
      </c>
      <c r="J10" s="11">
        <v>105982.7</v>
      </c>
      <c r="K10" s="14">
        <v>106783.9</v>
      </c>
      <c r="L10" s="35">
        <f t="shared" si="1"/>
        <v>0.007559724370109434</v>
      </c>
      <c r="M10" s="14">
        <f t="shared" si="2"/>
        <v>801.1999999999971</v>
      </c>
    </row>
    <row r="11" spans="1:13" ht="15">
      <c r="A11" s="4">
        <v>11</v>
      </c>
      <c r="B11" s="29" t="s">
        <v>11</v>
      </c>
      <c r="C11" s="10">
        <v>1742</v>
      </c>
      <c r="D11" s="14">
        <v>1878</v>
      </c>
      <c r="E11" s="11">
        <v>1922</v>
      </c>
      <c r="F11" s="41">
        <f t="shared" si="3"/>
        <v>0.0006313023484972902</v>
      </c>
      <c r="G11" s="17">
        <f t="shared" si="4"/>
        <v>0.10332950631458095</v>
      </c>
      <c r="H11" s="14">
        <f t="shared" si="0"/>
        <v>180</v>
      </c>
      <c r="I11" s="35">
        <f t="shared" si="5"/>
        <v>0.0006180915393569788</v>
      </c>
      <c r="J11" s="11">
        <v>1929.075</v>
      </c>
      <c r="K11" s="14">
        <v>1939.902</v>
      </c>
      <c r="L11" s="35">
        <f t="shared" si="1"/>
        <v>0.0056125345048792805</v>
      </c>
      <c r="M11" s="14">
        <f t="shared" si="2"/>
        <v>10.826999999999998</v>
      </c>
    </row>
    <row r="12" spans="1:13" ht="15">
      <c r="A12" s="4">
        <v>12</v>
      </c>
      <c r="B12" s="29" t="s">
        <v>12</v>
      </c>
      <c r="C12" s="10">
        <v>2570</v>
      </c>
      <c r="D12" s="14">
        <v>1593</v>
      </c>
      <c r="E12" s="11">
        <v>1943</v>
      </c>
      <c r="F12" s="41">
        <f t="shared" si="3"/>
        <v>0.0006382000328461159</v>
      </c>
      <c r="G12" s="17">
        <f t="shared" si="4"/>
        <v>-0.24396887159533073</v>
      </c>
      <c r="H12" s="14">
        <f t="shared" si="0"/>
        <v>-627</v>
      </c>
      <c r="I12" s="35">
        <f t="shared" si="5"/>
        <v>-0.002153018862093476</v>
      </c>
      <c r="J12" s="11">
        <v>1620.863</v>
      </c>
      <c r="K12" s="14">
        <v>1255.337</v>
      </c>
      <c r="L12" s="35">
        <f t="shared" si="1"/>
        <v>-0.22551319883296742</v>
      </c>
      <c r="M12" s="14">
        <f t="shared" si="2"/>
        <v>-365.52600000000007</v>
      </c>
    </row>
    <row r="13" spans="1:13" ht="15">
      <c r="A13" s="4">
        <v>13</v>
      </c>
      <c r="B13" s="29" t="s">
        <v>13</v>
      </c>
      <c r="C13" s="10">
        <v>117180</v>
      </c>
      <c r="D13" s="14">
        <v>126305</v>
      </c>
      <c r="E13" s="11">
        <v>127919</v>
      </c>
      <c r="F13" s="41">
        <f t="shared" si="3"/>
        <v>0.042016423057973394</v>
      </c>
      <c r="G13" s="17">
        <f t="shared" si="4"/>
        <v>0.09164533196791261</v>
      </c>
      <c r="H13" s="14">
        <f t="shared" si="0"/>
        <v>10739</v>
      </c>
      <c r="I13" s="35">
        <f t="shared" si="5"/>
        <v>0.036876028006414416</v>
      </c>
      <c r="J13" s="11">
        <v>127100</v>
      </c>
      <c r="K13" s="14">
        <v>128005.5</v>
      </c>
      <c r="L13" s="35">
        <f t="shared" si="1"/>
        <v>0.007124311565696302</v>
      </c>
      <c r="M13" s="14">
        <f t="shared" si="2"/>
        <v>905.5</v>
      </c>
    </row>
    <row r="14" spans="1:13" ht="15">
      <c r="A14" s="4">
        <v>14</v>
      </c>
      <c r="B14" s="29" t="s">
        <v>14</v>
      </c>
      <c r="C14" s="10">
        <v>202272</v>
      </c>
      <c r="D14" s="14">
        <v>217401</v>
      </c>
      <c r="E14" s="11">
        <v>221750</v>
      </c>
      <c r="F14" s="41">
        <f t="shared" si="3"/>
        <v>0.07283626211200525</v>
      </c>
      <c r="G14" s="17">
        <f t="shared" si="4"/>
        <v>0.09629607657016295</v>
      </c>
      <c r="H14" s="14">
        <f t="shared" si="0"/>
        <v>19478</v>
      </c>
      <c r="I14" s="35">
        <f t="shared" si="5"/>
        <v>0.06688437224219573</v>
      </c>
      <c r="J14" s="11">
        <v>217176.1</v>
      </c>
      <c r="K14" s="14">
        <v>219062.3</v>
      </c>
      <c r="L14" s="35">
        <f t="shared" si="1"/>
        <v>0.00868511774546086</v>
      </c>
      <c r="M14" s="14">
        <f t="shared" si="2"/>
        <v>1886.1999999999825</v>
      </c>
    </row>
    <row r="15" spans="1:13" ht="15">
      <c r="A15" s="4">
        <v>15</v>
      </c>
      <c r="B15" s="29" t="s">
        <v>15</v>
      </c>
      <c r="C15" s="10">
        <v>10317</v>
      </c>
      <c r="D15" s="14">
        <v>11857</v>
      </c>
      <c r="E15" s="11">
        <v>12222</v>
      </c>
      <c r="F15" s="41">
        <f t="shared" si="3"/>
        <v>0.0040144522910165875</v>
      </c>
      <c r="G15" s="17">
        <f t="shared" si="4"/>
        <v>0.18464669962198313</v>
      </c>
      <c r="H15" s="14">
        <f t="shared" si="0"/>
        <v>1905</v>
      </c>
      <c r="I15" s="35">
        <f t="shared" si="5"/>
        <v>0.006541468791528025</v>
      </c>
      <c r="J15" s="11">
        <v>12076.09</v>
      </c>
      <c r="K15" s="14">
        <v>12297.42</v>
      </c>
      <c r="L15" s="35">
        <f t="shared" si="1"/>
        <v>0.0183279521765737</v>
      </c>
      <c r="M15" s="14">
        <f t="shared" si="2"/>
        <v>221.32999999999993</v>
      </c>
    </row>
    <row r="16" spans="1:13" ht="15">
      <c r="A16" s="4">
        <v>16</v>
      </c>
      <c r="B16" s="29" t="s">
        <v>16</v>
      </c>
      <c r="C16" s="10">
        <v>6237</v>
      </c>
      <c r="D16" s="14">
        <v>6318</v>
      </c>
      <c r="E16" s="11">
        <v>6489</v>
      </c>
      <c r="F16" s="41">
        <f t="shared" si="3"/>
        <v>0.002131384463787157</v>
      </c>
      <c r="G16" s="17">
        <f t="shared" si="4"/>
        <v>0.04040404040404041</v>
      </c>
      <c r="H16" s="14">
        <f t="shared" si="0"/>
        <v>252</v>
      </c>
      <c r="I16" s="35">
        <f t="shared" si="5"/>
        <v>0.0008653281550997703</v>
      </c>
      <c r="J16" s="11">
        <v>6469.728</v>
      </c>
      <c r="K16" s="14">
        <v>6548.872</v>
      </c>
      <c r="L16" s="35">
        <f t="shared" si="1"/>
        <v>0.012232971772538232</v>
      </c>
      <c r="M16" s="14">
        <f t="shared" si="2"/>
        <v>79.14400000000023</v>
      </c>
    </row>
    <row r="17" spans="1:13" ht="15">
      <c r="A17" s="4">
        <v>17</v>
      </c>
      <c r="B17" s="29" t="s">
        <v>17</v>
      </c>
      <c r="C17" s="10">
        <v>7229</v>
      </c>
      <c r="D17" s="14">
        <v>7643</v>
      </c>
      <c r="E17" s="11">
        <v>7996</v>
      </c>
      <c r="F17" s="41">
        <f t="shared" si="3"/>
        <v>0.002626375431105272</v>
      </c>
      <c r="G17" s="17">
        <f t="shared" si="4"/>
        <v>0.10610042882833033</v>
      </c>
      <c r="H17" s="14">
        <f t="shared" si="0"/>
        <v>767</v>
      </c>
      <c r="I17" s="35">
        <f t="shared" si="5"/>
        <v>0.002633756726037793</v>
      </c>
      <c r="J17" s="11">
        <v>7683.269</v>
      </c>
      <c r="K17" s="14">
        <v>7976.52</v>
      </c>
      <c r="L17" s="35">
        <f t="shared" si="1"/>
        <v>0.03816747793159399</v>
      </c>
      <c r="M17" s="14">
        <f t="shared" si="2"/>
        <v>293.2510000000002</v>
      </c>
    </row>
    <row r="18" spans="1:13" ht="15">
      <c r="A18" s="4">
        <v>18</v>
      </c>
      <c r="B18" s="29" t="s">
        <v>18</v>
      </c>
      <c r="C18" s="10">
        <v>16498</v>
      </c>
      <c r="D18" s="14">
        <v>16114</v>
      </c>
      <c r="E18" s="11">
        <v>16279</v>
      </c>
      <c r="F18" s="41">
        <f t="shared" si="3"/>
        <v>0.005347019214977829</v>
      </c>
      <c r="G18" s="17">
        <f t="shared" si="4"/>
        <v>-0.01327433628318584</v>
      </c>
      <c r="H18" s="14">
        <f t="shared" si="0"/>
        <v>-219</v>
      </c>
      <c r="I18" s="35">
        <f t="shared" si="5"/>
        <v>-0.0007520113728843241</v>
      </c>
      <c r="J18" s="11">
        <v>16255.08</v>
      </c>
      <c r="K18" s="14">
        <v>16232.25</v>
      </c>
      <c r="L18" s="35">
        <f t="shared" si="1"/>
        <v>-0.0014044840136129707</v>
      </c>
      <c r="M18" s="14">
        <f t="shared" si="2"/>
        <v>-22.829999999999927</v>
      </c>
    </row>
    <row r="19" spans="1:13" ht="15">
      <c r="A19" s="4">
        <v>19</v>
      </c>
      <c r="B19" s="29" t="s">
        <v>19</v>
      </c>
      <c r="C19" s="10">
        <v>1005</v>
      </c>
      <c r="D19" s="14">
        <v>1040</v>
      </c>
      <c r="E19" s="11">
        <v>1025</v>
      </c>
      <c r="F19" s="41">
        <f t="shared" si="3"/>
        <v>0.00033667268845459026</v>
      </c>
      <c r="G19" s="17">
        <f t="shared" si="4"/>
        <v>0.01990049751243781</v>
      </c>
      <c r="H19" s="14">
        <f t="shared" si="0"/>
        <v>20</v>
      </c>
      <c r="I19" s="35">
        <f t="shared" si="5"/>
        <v>6.867683770633097E-05</v>
      </c>
      <c r="J19" s="11">
        <v>1102.344</v>
      </c>
      <c r="K19" s="14">
        <v>1101.923</v>
      </c>
      <c r="L19" s="35">
        <f t="shared" si="1"/>
        <v>-0.00038191344988501694</v>
      </c>
      <c r="M19" s="14">
        <f t="shared" si="2"/>
        <v>-0.4210000000000491</v>
      </c>
    </row>
    <row r="20" spans="1:13" ht="15">
      <c r="A20" s="4">
        <v>20</v>
      </c>
      <c r="B20" s="29" t="s">
        <v>20</v>
      </c>
      <c r="C20" s="10">
        <v>17196</v>
      </c>
      <c r="D20" s="14">
        <v>15704</v>
      </c>
      <c r="E20" s="11">
        <v>15761</v>
      </c>
      <c r="F20" s="41">
        <f t="shared" si="3"/>
        <v>0.005176876334373461</v>
      </c>
      <c r="G20" s="17">
        <f t="shared" si="4"/>
        <v>-0.08344963945103512</v>
      </c>
      <c r="H20" s="14">
        <f t="shared" si="0"/>
        <v>-1435</v>
      </c>
      <c r="I20" s="35">
        <f t="shared" si="5"/>
        <v>-0.004927563105429247</v>
      </c>
      <c r="J20" s="11">
        <v>15969.62</v>
      </c>
      <c r="K20" s="14">
        <v>15999.98</v>
      </c>
      <c r="L20" s="35">
        <f t="shared" si="1"/>
        <v>0.0019011097321037546</v>
      </c>
      <c r="M20" s="14">
        <f t="shared" si="2"/>
        <v>30.359999999998763</v>
      </c>
    </row>
    <row r="21" spans="1:13" ht="15">
      <c r="A21" s="4">
        <v>21</v>
      </c>
      <c r="B21" s="29" t="s">
        <v>21</v>
      </c>
      <c r="C21" s="10">
        <v>3529</v>
      </c>
      <c r="D21" s="14">
        <v>5789</v>
      </c>
      <c r="E21" s="11">
        <v>5864</v>
      </c>
      <c r="F21" s="41">
        <f t="shared" si="3"/>
        <v>0.001926096239119724</v>
      </c>
      <c r="G21" s="17">
        <f t="shared" si="4"/>
        <v>0.6616605270614905</v>
      </c>
      <c r="H21" s="14">
        <f t="shared" si="0"/>
        <v>2335</v>
      </c>
      <c r="I21" s="35">
        <f t="shared" si="5"/>
        <v>0.008018020802214141</v>
      </c>
      <c r="J21" s="11">
        <v>5976.372</v>
      </c>
      <c r="K21" s="14">
        <v>6159.45</v>
      </c>
      <c r="L21" s="35">
        <f t="shared" si="1"/>
        <v>0.030633635255636615</v>
      </c>
      <c r="M21" s="14">
        <f t="shared" si="2"/>
        <v>183.07799999999952</v>
      </c>
    </row>
    <row r="22" spans="1:13" ht="15">
      <c r="A22" s="4">
        <v>22</v>
      </c>
      <c r="B22" s="29" t="s">
        <v>22</v>
      </c>
      <c r="C22" s="10">
        <v>27422</v>
      </c>
      <c r="D22" s="14">
        <v>31412</v>
      </c>
      <c r="E22" s="11">
        <v>31774</v>
      </c>
      <c r="F22" s="41">
        <f t="shared" si="3"/>
        <v>0.01043652488093283</v>
      </c>
      <c r="G22" s="17">
        <f t="shared" si="4"/>
        <v>0.1587046896652323</v>
      </c>
      <c r="H22" s="14">
        <f t="shared" si="0"/>
        <v>4352</v>
      </c>
      <c r="I22" s="35">
        <f t="shared" si="5"/>
        <v>0.01494407988489762</v>
      </c>
      <c r="J22" s="11">
        <v>31414.05</v>
      </c>
      <c r="K22" s="14">
        <v>31753.65</v>
      </c>
      <c r="L22" s="35">
        <f t="shared" si="1"/>
        <v>0.010810449464491277</v>
      </c>
      <c r="M22" s="14">
        <f t="shared" si="2"/>
        <v>339.6000000000022</v>
      </c>
    </row>
    <row r="23" spans="1:13" ht="15">
      <c r="A23" s="4">
        <v>23</v>
      </c>
      <c r="B23" s="29" t="s">
        <v>23</v>
      </c>
      <c r="C23" s="10">
        <v>20708</v>
      </c>
      <c r="D23" s="14">
        <v>21448</v>
      </c>
      <c r="E23" s="11">
        <v>22367</v>
      </c>
      <c r="F23" s="41">
        <f t="shared" si="3"/>
        <v>0.007346690753818361</v>
      </c>
      <c r="G23" s="17">
        <f t="shared" si="4"/>
        <v>0.0801139656171528</v>
      </c>
      <c r="H23" s="14">
        <f t="shared" si="0"/>
        <v>1659</v>
      </c>
      <c r="I23" s="35">
        <f t="shared" si="5"/>
        <v>0.0056967436877401545</v>
      </c>
      <c r="J23" s="11">
        <v>23075.16</v>
      </c>
      <c r="K23" s="14">
        <v>23289.93</v>
      </c>
      <c r="L23" s="35">
        <f t="shared" si="1"/>
        <v>0.009307411086207005</v>
      </c>
      <c r="M23" s="14">
        <f t="shared" si="2"/>
        <v>214.77000000000044</v>
      </c>
    </row>
    <row r="24" spans="1:13" ht="15">
      <c r="A24" s="4">
        <v>24</v>
      </c>
      <c r="B24" s="29" t="s">
        <v>24</v>
      </c>
      <c r="C24" s="10">
        <v>12260</v>
      </c>
      <c r="D24" s="14">
        <v>12367</v>
      </c>
      <c r="E24" s="11">
        <v>12405</v>
      </c>
      <c r="F24" s="41">
        <f t="shared" si="3"/>
        <v>0.004074560683199212</v>
      </c>
      <c r="G24" s="17">
        <f t="shared" si="4"/>
        <v>0.011827079934747145</v>
      </c>
      <c r="H24" s="14">
        <f t="shared" si="0"/>
        <v>145</v>
      </c>
      <c r="I24" s="35">
        <f t="shared" si="5"/>
        <v>0.0004979070733708995</v>
      </c>
      <c r="J24" s="11">
        <v>12539.31</v>
      </c>
      <c r="K24" s="14">
        <v>12563.5</v>
      </c>
      <c r="L24" s="35">
        <f t="shared" si="1"/>
        <v>0.0019291332617185882</v>
      </c>
      <c r="M24" s="14">
        <f t="shared" si="2"/>
        <v>24.19000000000051</v>
      </c>
    </row>
    <row r="25" spans="1:13" ht="15">
      <c r="A25" s="4">
        <v>25</v>
      </c>
      <c r="B25" s="29" t="s">
        <v>25</v>
      </c>
      <c r="C25" s="10">
        <v>39722</v>
      </c>
      <c r="D25" s="14">
        <v>43851</v>
      </c>
      <c r="E25" s="11">
        <v>44108</v>
      </c>
      <c r="F25" s="41">
        <f t="shared" si="3"/>
        <v>0.014487764821809822</v>
      </c>
      <c r="G25" s="17">
        <f t="shared" si="4"/>
        <v>0.11041740093650873</v>
      </c>
      <c r="H25" s="14">
        <f t="shared" si="0"/>
        <v>4386</v>
      </c>
      <c r="I25" s="35">
        <f t="shared" si="5"/>
        <v>0.015060830508998382</v>
      </c>
      <c r="J25" s="11">
        <v>44247.98</v>
      </c>
      <c r="K25" s="14">
        <v>44341.99</v>
      </c>
      <c r="L25" s="35">
        <f t="shared" si="1"/>
        <v>0.0021246167621661997</v>
      </c>
      <c r="M25" s="14">
        <f t="shared" si="2"/>
        <v>94.00999999999476</v>
      </c>
    </row>
    <row r="26" spans="1:13" ht="15">
      <c r="A26" s="4">
        <v>26</v>
      </c>
      <c r="B26" s="29" t="s">
        <v>26</v>
      </c>
      <c r="C26" s="10">
        <v>11598</v>
      </c>
      <c r="D26" s="14">
        <v>9773</v>
      </c>
      <c r="E26" s="11">
        <v>9780</v>
      </c>
      <c r="F26" s="41">
        <f t="shared" si="3"/>
        <v>0.003212350139595993</v>
      </c>
      <c r="G26" s="17">
        <f t="shared" si="4"/>
        <v>-0.15675116399379202</v>
      </c>
      <c r="H26" s="14">
        <f t="shared" si="0"/>
        <v>-1818</v>
      </c>
      <c r="I26" s="35">
        <f t="shared" si="5"/>
        <v>-0.006242724547505485</v>
      </c>
      <c r="J26" s="11">
        <v>9942.519</v>
      </c>
      <c r="K26" s="14">
        <v>9971.305</v>
      </c>
      <c r="L26" s="35">
        <f t="shared" si="1"/>
        <v>0.0028952421413527153</v>
      </c>
      <c r="M26" s="14">
        <f t="shared" si="2"/>
        <v>28.786000000000058</v>
      </c>
    </row>
    <row r="27" spans="1:13" ht="15">
      <c r="A27" s="4">
        <v>27</v>
      </c>
      <c r="B27" s="29" t="s">
        <v>27</v>
      </c>
      <c r="C27" s="10">
        <v>16312</v>
      </c>
      <c r="D27" s="14">
        <v>20435</v>
      </c>
      <c r="E27" s="11">
        <v>20236</v>
      </c>
      <c r="F27" s="41">
        <f t="shared" si="3"/>
        <v>0.006646740022992281</v>
      </c>
      <c r="G27" s="17">
        <f t="shared" si="4"/>
        <v>0.2405590975968612</v>
      </c>
      <c r="H27" s="14">
        <f t="shared" si="0"/>
        <v>3924</v>
      </c>
      <c r="I27" s="35">
        <f t="shared" si="5"/>
        <v>0.013474395557982136</v>
      </c>
      <c r="J27" s="11">
        <v>20583.59</v>
      </c>
      <c r="K27" s="14">
        <v>20376.25</v>
      </c>
      <c r="L27" s="35">
        <f t="shared" si="1"/>
        <v>-0.01007307277301968</v>
      </c>
      <c r="M27" s="14">
        <f t="shared" si="2"/>
        <v>-207.34000000000015</v>
      </c>
    </row>
    <row r="28" spans="1:13" ht="15">
      <c r="A28" s="4">
        <v>28</v>
      </c>
      <c r="B28" s="29" t="s">
        <v>28</v>
      </c>
      <c r="C28" s="10">
        <v>22986</v>
      </c>
      <c r="D28" s="14">
        <v>21789</v>
      </c>
      <c r="E28" s="11">
        <v>22424</v>
      </c>
      <c r="F28" s="41">
        <f t="shared" si="3"/>
        <v>0.007365413039908031</v>
      </c>
      <c r="G28" s="17">
        <f t="shared" si="4"/>
        <v>-0.02444966501348647</v>
      </c>
      <c r="H28" s="14">
        <f t="shared" si="0"/>
        <v>-562</v>
      </c>
      <c r="I28" s="35">
        <f t="shared" si="5"/>
        <v>-0.0019298191395479003</v>
      </c>
      <c r="J28" s="11">
        <v>22323.49</v>
      </c>
      <c r="K28" s="14">
        <v>22608.77</v>
      </c>
      <c r="L28" s="35">
        <f t="shared" si="1"/>
        <v>0.012779363800194272</v>
      </c>
      <c r="M28" s="14">
        <f t="shared" si="2"/>
        <v>285.27999999999884</v>
      </c>
    </row>
    <row r="29" spans="1:13" ht="15">
      <c r="A29" s="4">
        <v>29</v>
      </c>
      <c r="B29" s="29" t="s">
        <v>29</v>
      </c>
      <c r="C29" s="10">
        <v>12686</v>
      </c>
      <c r="D29" s="14">
        <v>17025</v>
      </c>
      <c r="E29" s="11">
        <v>17077</v>
      </c>
      <c r="F29" s="41">
        <f t="shared" si="3"/>
        <v>0.005609131220233207</v>
      </c>
      <c r="G29" s="17">
        <f t="shared" si="4"/>
        <v>0.34612959167586316</v>
      </c>
      <c r="H29" s="14">
        <f t="shared" si="0"/>
        <v>4391</v>
      </c>
      <c r="I29" s="35">
        <f t="shared" si="5"/>
        <v>0.015077999718424965</v>
      </c>
      <c r="J29" s="11">
        <v>16849</v>
      </c>
      <c r="K29" s="14">
        <v>17119.38</v>
      </c>
      <c r="L29" s="35">
        <f t="shared" si="1"/>
        <v>0.016047243159831505</v>
      </c>
      <c r="M29" s="14">
        <f t="shared" si="2"/>
        <v>270.380000000001</v>
      </c>
    </row>
    <row r="30" spans="1:13" ht="15">
      <c r="A30" s="4">
        <v>30</v>
      </c>
      <c r="B30" s="29" t="s">
        <v>30</v>
      </c>
      <c r="C30" s="10">
        <v>2224</v>
      </c>
      <c r="D30" s="14">
        <v>2552</v>
      </c>
      <c r="E30" s="11">
        <v>2551</v>
      </c>
      <c r="F30" s="41">
        <f t="shared" si="3"/>
        <v>0.0008379044178025948</v>
      </c>
      <c r="G30" s="17">
        <f t="shared" si="4"/>
        <v>0.14703237410071943</v>
      </c>
      <c r="H30" s="14">
        <f t="shared" si="0"/>
        <v>327</v>
      </c>
      <c r="I30" s="35">
        <f t="shared" si="5"/>
        <v>0.0011228662964985114</v>
      </c>
      <c r="J30" s="11">
        <v>2445.814</v>
      </c>
      <c r="K30" s="14">
        <v>2467.885</v>
      </c>
      <c r="L30" s="35">
        <f t="shared" si="1"/>
        <v>0.009023989559304333</v>
      </c>
      <c r="M30" s="14">
        <f t="shared" si="2"/>
        <v>22.071000000000367</v>
      </c>
    </row>
    <row r="31" spans="1:13" ht="15">
      <c r="A31" s="4">
        <v>31</v>
      </c>
      <c r="B31" s="29" t="s">
        <v>31</v>
      </c>
      <c r="C31" s="10">
        <v>12863</v>
      </c>
      <c r="D31" s="14">
        <v>16274</v>
      </c>
      <c r="E31" s="11">
        <v>16685</v>
      </c>
      <c r="F31" s="41">
        <f t="shared" si="3"/>
        <v>0.005480374445721793</v>
      </c>
      <c r="G31" s="17">
        <f t="shared" si="4"/>
        <v>0.29713130684910205</v>
      </c>
      <c r="H31" s="14">
        <f t="shared" si="0"/>
        <v>3822</v>
      </c>
      <c r="I31" s="35">
        <f t="shared" si="5"/>
        <v>0.01312414368567985</v>
      </c>
      <c r="J31" s="11">
        <v>16501.06</v>
      </c>
      <c r="K31" s="14">
        <v>16966.12</v>
      </c>
      <c r="L31" s="35">
        <f t="shared" si="1"/>
        <v>0.028183643959842436</v>
      </c>
      <c r="M31" s="14">
        <f t="shared" si="2"/>
        <v>465.0599999999977</v>
      </c>
    </row>
    <row r="32" spans="1:13" ht="15">
      <c r="A32" s="4">
        <v>32</v>
      </c>
      <c r="B32" s="29" t="s">
        <v>32</v>
      </c>
      <c r="C32" s="10">
        <v>8493</v>
      </c>
      <c r="D32" s="14">
        <v>10815</v>
      </c>
      <c r="E32" s="11">
        <v>10834</v>
      </c>
      <c r="F32" s="41">
        <f t="shared" si="3"/>
        <v>0.0035585482016751518</v>
      </c>
      <c r="G32" s="17">
        <f t="shared" si="4"/>
        <v>0.27563876133286236</v>
      </c>
      <c r="H32" s="14">
        <f t="shared" si="0"/>
        <v>2341</v>
      </c>
      <c r="I32" s="35">
        <f t="shared" si="5"/>
        <v>0.00803862385352604</v>
      </c>
      <c r="J32" s="11">
        <v>10793.27</v>
      </c>
      <c r="K32" s="14">
        <v>10889.63</v>
      </c>
      <c r="L32" s="35">
        <f t="shared" si="1"/>
        <v>0.00892778555525793</v>
      </c>
      <c r="M32" s="14">
        <f t="shared" si="2"/>
        <v>96.35999999999876</v>
      </c>
    </row>
    <row r="33" spans="1:13" ht="15">
      <c r="A33" s="4">
        <v>33</v>
      </c>
      <c r="B33" s="29" t="s">
        <v>33</v>
      </c>
      <c r="C33" s="10">
        <v>19634</v>
      </c>
      <c r="D33" s="14">
        <v>18270</v>
      </c>
      <c r="E33" s="11">
        <v>18077</v>
      </c>
      <c r="F33" s="41">
        <f t="shared" si="3"/>
        <v>0.005937592379701101</v>
      </c>
      <c r="G33" s="17">
        <f t="shared" si="4"/>
        <v>-0.07930121218294794</v>
      </c>
      <c r="H33" s="14">
        <f t="shared" si="0"/>
        <v>-1557</v>
      </c>
      <c r="I33" s="35">
        <f t="shared" si="5"/>
        <v>-0.005346491815437867</v>
      </c>
      <c r="J33" s="11">
        <v>18769.67</v>
      </c>
      <c r="K33" s="14">
        <v>18449.21</v>
      </c>
      <c r="L33" s="35">
        <f t="shared" si="1"/>
        <v>-0.01707328898163895</v>
      </c>
      <c r="M33" s="14">
        <f t="shared" si="2"/>
        <v>-320.4599999999991</v>
      </c>
    </row>
    <row r="34" spans="1:13" ht="15">
      <c r="A34" s="4">
        <v>35</v>
      </c>
      <c r="B34" s="29" t="s">
        <v>34</v>
      </c>
      <c r="C34" s="10">
        <v>10709</v>
      </c>
      <c r="D34" s="14">
        <v>10710</v>
      </c>
      <c r="E34" s="11">
        <v>10905</v>
      </c>
      <c r="F34" s="41">
        <f aca="true" t="shared" si="6" ref="F34:F65">E34/$E$90</f>
        <v>0.0035818689439973722</v>
      </c>
      <c r="G34" s="17">
        <f aca="true" t="shared" si="7" ref="G34:G65">(E34-C34)/C34</f>
        <v>0.01830236249883276</v>
      </c>
      <c r="H34" s="14">
        <f aca="true" t="shared" si="8" ref="H34:H65">E34-C34</f>
        <v>196</v>
      </c>
      <c r="I34" s="35">
        <f aca="true" t="shared" si="9" ref="I34:I65">H34/$H$90</f>
        <v>0.0006730330095220436</v>
      </c>
      <c r="J34" s="11">
        <v>10399.3</v>
      </c>
      <c r="K34" s="14">
        <v>10489.55</v>
      </c>
      <c r="L34" s="35">
        <f aca="true" t="shared" si="10" ref="L34:L65">(K34-J34)/J34</f>
        <v>0.008678468743088478</v>
      </c>
      <c r="M34" s="14">
        <f aca="true" t="shared" si="11" ref="M34:M65">K34-J34</f>
        <v>90.25</v>
      </c>
    </row>
    <row r="35" spans="1:13" ht="15">
      <c r="A35" s="4">
        <v>36</v>
      </c>
      <c r="B35" s="29" t="s">
        <v>35</v>
      </c>
      <c r="C35" s="10">
        <v>1261</v>
      </c>
      <c r="D35" s="14">
        <v>1383</v>
      </c>
      <c r="E35" s="11">
        <v>1440</v>
      </c>
      <c r="F35" s="41">
        <f t="shared" si="6"/>
        <v>0.0004729840696337658</v>
      </c>
      <c r="G35" s="17">
        <f t="shared" si="7"/>
        <v>0.14195083267248215</v>
      </c>
      <c r="H35" s="14">
        <f t="shared" si="8"/>
        <v>179</v>
      </c>
      <c r="I35" s="35">
        <f t="shared" si="9"/>
        <v>0.0006146576974716622</v>
      </c>
      <c r="J35" s="11">
        <v>1410.586</v>
      </c>
      <c r="K35" s="14">
        <v>1425.919</v>
      </c>
      <c r="L35" s="35">
        <f t="shared" si="10"/>
        <v>0.010869950502840722</v>
      </c>
      <c r="M35" s="14">
        <f t="shared" si="11"/>
        <v>15.333000000000084</v>
      </c>
    </row>
    <row r="36" spans="1:13" ht="15">
      <c r="A36" s="4">
        <v>37</v>
      </c>
      <c r="B36" s="29" t="s">
        <v>36</v>
      </c>
      <c r="C36" s="10">
        <v>168</v>
      </c>
      <c r="D36" s="14">
        <v>269</v>
      </c>
      <c r="E36" s="11">
        <v>310</v>
      </c>
      <c r="F36" s="41">
        <f t="shared" si="6"/>
        <v>0.0001018229594350468</v>
      </c>
      <c r="G36" s="17">
        <f t="shared" si="7"/>
        <v>0.8452380952380952</v>
      </c>
      <c r="H36" s="14">
        <f t="shared" si="8"/>
        <v>142</v>
      </c>
      <c r="I36" s="35">
        <f t="shared" si="9"/>
        <v>0.0004876055477149499</v>
      </c>
      <c r="J36" s="11">
        <v>280.5256</v>
      </c>
      <c r="K36" s="14">
        <v>304.7794</v>
      </c>
      <c r="L36" s="35">
        <f t="shared" si="10"/>
        <v>0.08645841948114544</v>
      </c>
      <c r="M36" s="14">
        <f t="shared" si="11"/>
        <v>24.253800000000012</v>
      </c>
    </row>
    <row r="37" spans="1:13" ht="15">
      <c r="A37" s="4">
        <v>38</v>
      </c>
      <c r="B37" s="29" t="s">
        <v>37</v>
      </c>
      <c r="C37" s="10">
        <v>5285</v>
      </c>
      <c r="D37" s="14">
        <v>5488</v>
      </c>
      <c r="E37" s="11">
        <v>5753</v>
      </c>
      <c r="F37" s="41">
        <f t="shared" si="6"/>
        <v>0.001889637050418788</v>
      </c>
      <c r="G37" s="17">
        <f t="shared" si="7"/>
        <v>0.08855250709555346</v>
      </c>
      <c r="H37" s="14">
        <f t="shared" si="8"/>
        <v>468</v>
      </c>
      <c r="I37" s="35">
        <f t="shared" si="9"/>
        <v>0.0016070380023281447</v>
      </c>
      <c r="J37" s="11">
        <v>5531.058</v>
      </c>
      <c r="K37" s="14">
        <v>5576.29</v>
      </c>
      <c r="L37" s="35">
        <f t="shared" si="10"/>
        <v>0.00817782059056332</v>
      </c>
      <c r="M37" s="14">
        <f t="shared" si="11"/>
        <v>45.23199999999997</v>
      </c>
    </row>
    <row r="38" spans="1:13" ht="15">
      <c r="A38" s="4">
        <v>39</v>
      </c>
      <c r="B38" s="29" t="s">
        <v>38</v>
      </c>
      <c r="C38" s="10">
        <v>405</v>
      </c>
      <c r="D38" s="14">
        <v>426</v>
      </c>
      <c r="E38" s="11">
        <v>427</v>
      </c>
      <c r="F38" s="41">
        <f t="shared" si="6"/>
        <v>0.00014025291509279028</v>
      </c>
      <c r="G38" s="17">
        <f t="shared" si="7"/>
        <v>0.05432098765432099</v>
      </c>
      <c r="H38" s="14">
        <f t="shared" si="8"/>
        <v>22</v>
      </c>
      <c r="I38" s="35">
        <f t="shared" si="9"/>
        <v>7.554452147696408E-05</v>
      </c>
      <c r="J38" s="11">
        <v>432.7657</v>
      </c>
      <c r="K38" s="14">
        <v>423.7772</v>
      </c>
      <c r="L38" s="35">
        <f t="shared" si="10"/>
        <v>-0.02076989927806198</v>
      </c>
      <c r="M38" s="14">
        <f t="shared" si="11"/>
        <v>-8.988499999999988</v>
      </c>
    </row>
    <row r="39" spans="1:13" ht="15">
      <c r="A39" s="4">
        <v>41</v>
      </c>
      <c r="B39" s="29" t="s">
        <v>39</v>
      </c>
      <c r="C39" s="10">
        <v>26111</v>
      </c>
      <c r="D39" s="14">
        <v>27822</v>
      </c>
      <c r="E39" s="11">
        <v>28206</v>
      </c>
      <c r="F39" s="41">
        <f t="shared" si="6"/>
        <v>0.009264575463951388</v>
      </c>
      <c r="G39" s="17">
        <f t="shared" si="7"/>
        <v>0.08023438397610202</v>
      </c>
      <c r="H39" s="14">
        <f t="shared" si="8"/>
        <v>2095</v>
      </c>
      <c r="I39" s="35">
        <f t="shared" si="9"/>
        <v>0.00719389874973817</v>
      </c>
      <c r="J39" s="11">
        <v>28942.37</v>
      </c>
      <c r="K39" s="14">
        <v>28997.57</v>
      </c>
      <c r="L39" s="35">
        <f t="shared" si="10"/>
        <v>0.0019072384189684787</v>
      </c>
      <c r="M39" s="14">
        <f t="shared" si="11"/>
        <v>55.20000000000073</v>
      </c>
    </row>
    <row r="40" spans="1:13" ht="15">
      <c r="A40" s="4">
        <v>42</v>
      </c>
      <c r="B40" s="29" t="s">
        <v>40</v>
      </c>
      <c r="C40" s="10">
        <v>12510</v>
      </c>
      <c r="D40" s="14">
        <v>13731</v>
      </c>
      <c r="E40" s="11">
        <v>14177</v>
      </c>
      <c r="F40" s="41">
        <f t="shared" si="6"/>
        <v>0.0046565938577763175</v>
      </c>
      <c r="G40" s="17">
        <f t="shared" si="7"/>
        <v>0.13325339728217425</v>
      </c>
      <c r="H40" s="14">
        <f t="shared" si="8"/>
        <v>1667</v>
      </c>
      <c r="I40" s="35">
        <f t="shared" si="9"/>
        <v>0.005724214422822687</v>
      </c>
      <c r="J40" s="11">
        <v>14695.96</v>
      </c>
      <c r="K40" s="14">
        <v>14495.87</v>
      </c>
      <c r="L40" s="35">
        <f t="shared" si="10"/>
        <v>-0.013615306519614801</v>
      </c>
      <c r="M40" s="14">
        <f t="shared" si="11"/>
        <v>-200.08999999999833</v>
      </c>
    </row>
    <row r="41" spans="1:13" ht="15">
      <c r="A41" s="4">
        <v>43</v>
      </c>
      <c r="B41" s="29" t="s">
        <v>41</v>
      </c>
      <c r="C41" s="10">
        <v>43058</v>
      </c>
      <c r="D41" s="14">
        <v>47183</v>
      </c>
      <c r="E41" s="11">
        <v>48148</v>
      </c>
      <c r="F41" s="41">
        <f t="shared" si="6"/>
        <v>0.01581474790606011</v>
      </c>
      <c r="G41" s="17">
        <f t="shared" si="7"/>
        <v>0.11821264341121278</v>
      </c>
      <c r="H41" s="14">
        <f t="shared" si="8"/>
        <v>5090</v>
      </c>
      <c r="I41" s="35">
        <f t="shared" si="9"/>
        <v>0.017478255196261235</v>
      </c>
      <c r="J41" s="11">
        <v>48376.37</v>
      </c>
      <c r="K41" s="14">
        <v>49035.1</v>
      </c>
      <c r="L41" s="35">
        <f t="shared" si="10"/>
        <v>0.0136167719901265</v>
      </c>
      <c r="M41" s="14">
        <f t="shared" si="11"/>
        <v>658.7299999999959</v>
      </c>
    </row>
    <row r="42" spans="1:13" ht="15">
      <c r="A42" s="4">
        <v>45</v>
      </c>
      <c r="B42" s="29" t="s">
        <v>42</v>
      </c>
      <c r="C42" s="10">
        <v>20124</v>
      </c>
      <c r="D42" s="14">
        <v>22175</v>
      </c>
      <c r="E42" s="11">
        <v>22389</v>
      </c>
      <c r="F42" s="41">
        <f t="shared" si="6"/>
        <v>0.007353916899326654</v>
      </c>
      <c r="G42" s="17">
        <f t="shared" si="7"/>
        <v>0.11255217650566487</v>
      </c>
      <c r="H42" s="14">
        <f t="shared" si="8"/>
        <v>2265</v>
      </c>
      <c r="I42" s="35">
        <f t="shared" si="9"/>
        <v>0.007777651870241983</v>
      </c>
      <c r="J42" s="11">
        <v>22230.36</v>
      </c>
      <c r="K42" s="14">
        <v>22501.16</v>
      </c>
      <c r="L42" s="35">
        <f t="shared" si="10"/>
        <v>0.012181539120374086</v>
      </c>
      <c r="M42" s="14">
        <f t="shared" si="11"/>
        <v>270.7999999999993</v>
      </c>
    </row>
    <row r="43" spans="1:13" ht="15">
      <c r="A43" s="4">
        <v>46</v>
      </c>
      <c r="B43" s="29" t="s">
        <v>43</v>
      </c>
      <c r="C43" s="10">
        <v>134581</v>
      </c>
      <c r="D43" s="14">
        <v>137431</v>
      </c>
      <c r="E43" s="11">
        <v>139281</v>
      </c>
      <c r="F43" s="41">
        <f t="shared" si="6"/>
        <v>0.045748398751847594</v>
      </c>
      <c r="G43" s="17">
        <f t="shared" si="7"/>
        <v>0.03492320609892927</v>
      </c>
      <c r="H43" s="14">
        <f t="shared" si="8"/>
        <v>4700</v>
      </c>
      <c r="I43" s="35">
        <f t="shared" si="9"/>
        <v>0.01613905686098778</v>
      </c>
      <c r="J43" s="11">
        <v>138585.6</v>
      </c>
      <c r="K43" s="14">
        <v>138964.9</v>
      </c>
      <c r="L43" s="35">
        <f t="shared" si="10"/>
        <v>0.0027369365937008486</v>
      </c>
      <c r="M43" s="14">
        <f t="shared" si="11"/>
        <v>379.29999999998836</v>
      </c>
    </row>
    <row r="44" spans="1:13" ht="15">
      <c r="A44" s="4">
        <v>47</v>
      </c>
      <c r="B44" s="29" t="s">
        <v>44</v>
      </c>
      <c r="C44" s="10">
        <v>368726</v>
      </c>
      <c r="D44" s="14">
        <v>381931</v>
      </c>
      <c r="E44" s="11">
        <v>387082</v>
      </c>
      <c r="F44" s="41">
        <f t="shared" si="6"/>
        <v>0.12714140252915093</v>
      </c>
      <c r="G44" s="17">
        <f t="shared" si="7"/>
        <v>0.049782223114182345</v>
      </c>
      <c r="H44" s="14">
        <f t="shared" si="8"/>
        <v>18356</v>
      </c>
      <c r="I44" s="35">
        <f t="shared" si="9"/>
        <v>0.06303160164687056</v>
      </c>
      <c r="J44" s="11">
        <v>388435.5</v>
      </c>
      <c r="K44" s="14">
        <v>389132.5</v>
      </c>
      <c r="L44" s="35">
        <f t="shared" si="10"/>
        <v>0.0017943777023469792</v>
      </c>
      <c r="M44" s="14">
        <f t="shared" si="11"/>
        <v>697</v>
      </c>
    </row>
    <row r="45" spans="1:13" ht="15">
      <c r="A45" s="4">
        <v>49</v>
      </c>
      <c r="B45" s="29" t="s">
        <v>45</v>
      </c>
      <c r="C45" s="10">
        <v>59768</v>
      </c>
      <c r="D45" s="14">
        <v>61924</v>
      </c>
      <c r="E45" s="11">
        <v>62330</v>
      </c>
      <c r="F45" s="41">
        <f t="shared" si="6"/>
        <v>0.020472984069633767</v>
      </c>
      <c r="G45" s="17">
        <f t="shared" si="7"/>
        <v>0.04286574755722126</v>
      </c>
      <c r="H45" s="14">
        <f t="shared" si="8"/>
        <v>2562</v>
      </c>
      <c r="I45" s="35">
        <f t="shared" si="9"/>
        <v>0.008797502910180997</v>
      </c>
      <c r="J45" s="11">
        <v>62161.65</v>
      </c>
      <c r="K45" s="14">
        <v>62338.55</v>
      </c>
      <c r="L45" s="35">
        <f t="shared" si="10"/>
        <v>0.00284580605566296</v>
      </c>
      <c r="M45" s="14">
        <f t="shared" si="11"/>
        <v>176.90000000000146</v>
      </c>
    </row>
    <row r="46" spans="1:13" ht="15">
      <c r="A46" s="4">
        <v>50</v>
      </c>
      <c r="B46" s="29" t="s">
        <v>46</v>
      </c>
      <c r="C46" s="10">
        <v>1086</v>
      </c>
      <c r="D46" s="14">
        <v>1624</v>
      </c>
      <c r="E46" s="11">
        <v>1621</v>
      </c>
      <c r="F46" s="41">
        <f t="shared" si="6"/>
        <v>0.0005324355394974545</v>
      </c>
      <c r="G46" s="17">
        <f t="shared" si="7"/>
        <v>0.49263351749539597</v>
      </c>
      <c r="H46" s="14">
        <f t="shared" si="8"/>
        <v>535</v>
      </c>
      <c r="I46" s="35">
        <f t="shared" si="9"/>
        <v>0.0018371054086443535</v>
      </c>
      <c r="J46" s="11">
        <v>1714.641</v>
      </c>
      <c r="K46" s="14">
        <v>1742.398</v>
      </c>
      <c r="L46" s="35">
        <f t="shared" si="10"/>
        <v>0.016188228323013292</v>
      </c>
      <c r="M46" s="14">
        <f t="shared" si="11"/>
        <v>27.756999999999834</v>
      </c>
    </row>
    <row r="47" spans="1:13" ht="15">
      <c r="A47" s="4">
        <v>51</v>
      </c>
      <c r="B47" s="29" t="s">
        <v>47</v>
      </c>
      <c r="C47" s="10">
        <v>1927</v>
      </c>
      <c r="D47" s="14">
        <v>7846</v>
      </c>
      <c r="E47" s="11">
        <v>7911</v>
      </c>
      <c r="F47" s="41">
        <f t="shared" si="6"/>
        <v>0.002598456232550501</v>
      </c>
      <c r="G47" s="17">
        <f t="shared" si="7"/>
        <v>3.1053450960041515</v>
      </c>
      <c r="H47" s="14">
        <f t="shared" si="8"/>
        <v>5984</v>
      </c>
      <c r="I47" s="35">
        <f t="shared" si="9"/>
        <v>0.020548109841734226</v>
      </c>
      <c r="J47" s="11">
        <v>7971.28</v>
      </c>
      <c r="K47" s="14">
        <v>8053.332</v>
      </c>
      <c r="L47" s="35">
        <f t="shared" si="10"/>
        <v>0.010293453498058103</v>
      </c>
      <c r="M47" s="14">
        <f t="shared" si="11"/>
        <v>82.05200000000059</v>
      </c>
    </row>
    <row r="48" spans="1:13" ht="15">
      <c r="A48" s="4">
        <v>52</v>
      </c>
      <c r="B48" s="29" t="s">
        <v>48</v>
      </c>
      <c r="C48" s="10">
        <v>40538</v>
      </c>
      <c r="D48" s="14">
        <v>38143</v>
      </c>
      <c r="E48" s="11">
        <v>38551</v>
      </c>
      <c r="F48" s="41">
        <f t="shared" si="6"/>
        <v>0.01266250615864674</v>
      </c>
      <c r="G48" s="17">
        <f t="shared" si="7"/>
        <v>-0.04901573831960136</v>
      </c>
      <c r="H48" s="14">
        <f t="shared" si="8"/>
        <v>-1987</v>
      </c>
      <c r="I48" s="35">
        <f t="shared" si="9"/>
        <v>-0.006823043826123983</v>
      </c>
      <c r="J48" s="11">
        <v>40841.96</v>
      </c>
      <c r="K48" s="14">
        <v>40622.09</v>
      </c>
      <c r="L48" s="35">
        <f t="shared" si="10"/>
        <v>-0.0053834340957192705</v>
      </c>
      <c r="M48" s="14">
        <f t="shared" si="11"/>
        <v>-219.87000000000262</v>
      </c>
    </row>
    <row r="49" spans="1:13" ht="15">
      <c r="A49" s="4">
        <v>53</v>
      </c>
      <c r="B49" s="29" t="s">
        <v>49</v>
      </c>
      <c r="C49" s="10">
        <v>2846</v>
      </c>
      <c r="D49" s="14">
        <v>3214</v>
      </c>
      <c r="E49" s="11">
        <v>3191</v>
      </c>
      <c r="F49" s="41">
        <f t="shared" si="6"/>
        <v>0.0010481195598620464</v>
      </c>
      <c r="G49" s="17">
        <f t="shared" si="7"/>
        <v>0.12122276879831342</v>
      </c>
      <c r="H49" s="14">
        <f t="shared" si="8"/>
        <v>345</v>
      </c>
      <c r="I49" s="35">
        <f t="shared" si="9"/>
        <v>0.0011846754504342093</v>
      </c>
      <c r="J49" s="11">
        <v>3315.295</v>
      </c>
      <c r="K49" s="14">
        <v>3271.731</v>
      </c>
      <c r="L49" s="35">
        <f t="shared" si="10"/>
        <v>-0.013140308780968165</v>
      </c>
      <c r="M49" s="14">
        <f t="shared" si="11"/>
        <v>-43.56399999999985</v>
      </c>
    </row>
    <row r="50" spans="1:13" ht="15">
      <c r="A50" s="4">
        <v>55</v>
      </c>
      <c r="B50" s="29" t="s">
        <v>50</v>
      </c>
      <c r="C50" s="10">
        <v>50365</v>
      </c>
      <c r="D50" s="14">
        <v>52019</v>
      </c>
      <c r="E50" s="11">
        <v>60768</v>
      </c>
      <c r="F50" s="41">
        <f t="shared" si="6"/>
        <v>0.01995992773854492</v>
      </c>
      <c r="G50" s="17">
        <f t="shared" si="7"/>
        <v>0.2065521691650948</v>
      </c>
      <c r="H50" s="14">
        <f t="shared" si="8"/>
        <v>10403</v>
      </c>
      <c r="I50" s="35">
        <f t="shared" si="9"/>
        <v>0.035722257132948056</v>
      </c>
      <c r="J50" s="11">
        <v>79472.25</v>
      </c>
      <c r="K50" s="14">
        <v>81674.21</v>
      </c>
      <c r="L50" s="35">
        <f t="shared" si="10"/>
        <v>0.02770728147246374</v>
      </c>
      <c r="M50" s="14">
        <f t="shared" si="11"/>
        <v>2201.9600000000064</v>
      </c>
    </row>
    <row r="51" spans="1:13" ht="15">
      <c r="A51" s="4">
        <v>56</v>
      </c>
      <c r="B51" s="29" t="s">
        <v>51</v>
      </c>
      <c r="C51" s="10">
        <v>94841</v>
      </c>
      <c r="D51" s="14">
        <v>113095</v>
      </c>
      <c r="E51" s="11">
        <v>115830</v>
      </c>
      <c r="F51" s="41">
        <f t="shared" si="6"/>
        <v>0.03804565610116604</v>
      </c>
      <c r="G51" s="17">
        <f t="shared" si="7"/>
        <v>0.22130724053942916</v>
      </c>
      <c r="H51" s="14">
        <f t="shared" si="8"/>
        <v>20989</v>
      </c>
      <c r="I51" s="35">
        <f t="shared" si="9"/>
        <v>0.07207290733090904</v>
      </c>
      <c r="J51" s="11">
        <v>112765.3</v>
      </c>
      <c r="K51" s="14">
        <v>114621.3</v>
      </c>
      <c r="L51" s="35">
        <f t="shared" si="10"/>
        <v>0.016458963883393206</v>
      </c>
      <c r="M51" s="14">
        <f t="shared" si="11"/>
        <v>1856</v>
      </c>
    </row>
    <row r="52" spans="1:13" ht="15">
      <c r="A52" s="4">
        <v>58</v>
      </c>
      <c r="B52" s="29" t="s">
        <v>52</v>
      </c>
      <c r="C52" s="10">
        <v>4863</v>
      </c>
      <c r="D52" s="14">
        <v>5837</v>
      </c>
      <c r="E52" s="11">
        <v>5708</v>
      </c>
      <c r="F52" s="41">
        <f t="shared" si="6"/>
        <v>0.0018748562982427329</v>
      </c>
      <c r="G52" s="17">
        <f t="shared" si="7"/>
        <v>0.1737610528480362</v>
      </c>
      <c r="H52" s="14">
        <f t="shared" si="8"/>
        <v>845</v>
      </c>
      <c r="I52" s="35">
        <f t="shared" si="9"/>
        <v>0.0029015963930924837</v>
      </c>
      <c r="J52" s="11">
        <v>5754.814</v>
      </c>
      <c r="K52" s="14">
        <v>5659.616</v>
      </c>
      <c r="L52" s="35">
        <f t="shared" si="10"/>
        <v>-0.01654232439137048</v>
      </c>
      <c r="M52" s="14">
        <f t="shared" si="11"/>
        <v>-95.19800000000032</v>
      </c>
    </row>
    <row r="53" spans="1:13" ht="15">
      <c r="A53" s="4">
        <v>59</v>
      </c>
      <c r="B53" s="29" t="s">
        <v>53</v>
      </c>
      <c r="C53" s="10">
        <v>5939</v>
      </c>
      <c r="D53" s="14">
        <v>7693</v>
      </c>
      <c r="E53" s="11">
        <v>8062</v>
      </c>
      <c r="F53" s="41">
        <f t="shared" si="6"/>
        <v>0.0026480538676301527</v>
      </c>
      <c r="G53" s="17">
        <f t="shared" si="7"/>
        <v>0.35746758713588145</v>
      </c>
      <c r="H53" s="14">
        <f t="shared" si="8"/>
        <v>2123</v>
      </c>
      <c r="I53" s="35">
        <f t="shared" si="9"/>
        <v>0.0072900463225270325</v>
      </c>
      <c r="J53" s="11">
        <v>7711.694</v>
      </c>
      <c r="K53" s="14">
        <v>7916.179</v>
      </c>
      <c r="L53" s="35">
        <f t="shared" si="10"/>
        <v>0.026516223283755767</v>
      </c>
      <c r="M53" s="14">
        <f t="shared" si="11"/>
        <v>204.48499999999967</v>
      </c>
    </row>
    <row r="54" spans="1:13" ht="15">
      <c r="A54" s="4">
        <v>60</v>
      </c>
      <c r="B54" s="29" t="s">
        <v>54</v>
      </c>
      <c r="C54" s="10">
        <v>2005</v>
      </c>
      <c r="D54" s="14">
        <v>2367</v>
      </c>
      <c r="E54" s="11">
        <v>2425</v>
      </c>
      <c r="F54" s="41">
        <f t="shared" si="6"/>
        <v>0.0007965183117096404</v>
      </c>
      <c r="G54" s="17">
        <f t="shared" si="7"/>
        <v>0.20947630922693267</v>
      </c>
      <c r="H54" s="14">
        <f t="shared" si="8"/>
        <v>420</v>
      </c>
      <c r="I54" s="35">
        <f t="shared" si="9"/>
        <v>0.0014422135918329504</v>
      </c>
      <c r="J54" s="11">
        <v>2355.836</v>
      </c>
      <c r="K54" s="14">
        <v>2393.031</v>
      </c>
      <c r="L54" s="35">
        <f t="shared" si="10"/>
        <v>0.015788450469387583</v>
      </c>
      <c r="M54" s="14">
        <f t="shared" si="11"/>
        <v>37.195000000000164</v>
      </c>
    </row>
    <row r="55" spans="1:13" ht="15">
      <c r="A55" s="4">
        <v>61</v>
      </c>
      <c r="B55" s="29" t="s">
        <v>55</v>
      </c>
      <c r="C55" s="10">
        <v>4883</v>
      </c>
      <c r="D55" s="14">
        <v>6454</v>
      </c>
      <c r="E55" s="11">
        <v>6411</v>
      </c>
      <c r="F55" s="41">
        <f t="shared" si="6"/>
        <v>0.0021057644933486614</v>
      </c>
      <c r="G55" s="17">
        <f t="shared" si="7"/>
        <v>0.31292238378046283</v>
      </c>
      <c r="H55" s="14">
        <f t="shared" si="8"/>
        <v>1528</v>
      </c>
      <c r="I55" s="35">
        <f t="shared" si="9"/>
        <v>0.005246910400763687</v>
      </c>
      <c r="J55" s="11">
        <v>6166.366</v>
      </c>
      <c r="K55" s="14">
        <v>6067.891</v>
      </c>
      <c r="L55" s="35">
        <f t="shared" si="10"/>
        <v>-0.01596969754957788</v>
      </c>
      <c r="M55" s="14">
        <f t="shared" si="11"/>
        <v>-98.47500000000036</v>
      </c>
    </row>
    <row r="56" spans="1:13" ht="15">
      <c r="A56" s="4">
        <v>62</v>
      </c>
      <c r="B56" s="29" t="s">
        <v>56</v>
      </c>
      <c r="C56" s="10">
        <v>14101</v>
      </c>
      <c r="D56" s="14">
        <v>16876</v>
      </c>
      <c r="E56" s="11">
        <v>16711</v>
      </c>
      <c r="F56" s="41">
        <f t="shared" si="6"/>
        <v>0.005488914435867959</v>
      </c>
      <c r="G56" s="17">
        <f t="shared" si="7"/>
        <v>0.18509325579746116</v>
      </c>
      <c r="H56" s="14">
        <f t="shared" si="8"/>
        <v>2610</v>
      </c>
      <c r="I56" s="35">
        <f t="shared" si="9"/>
        <v>0.008962327320676191</v>
      </c>
      <c r="J56" s="11">
        <v>17112.15</v>
      </c>
      <c r="K56" s="14">
        <v>17028.03</v>
      </c>
      <c r="L56" s="35">
        <f t="shared" si="10"/>
        <v>-0.004915805436488262</v>
      </c>
      <c r="M56" s="14">
        <f t="shared" si="11"/>
        <v>-84.12000000000262</v>
      </c>
    </row>
    <row r="57" spans="1:13" ht="15">
      <c r="A57" s="4">
        <v>63</v>
      </c>
      <c r="B57" s="29" t="s">
        <v>57</v>
      </c>
      <c r="C57" s="10">
        <v>27499</v>
      </c>
      <c r="D57" s="14">
        <v>31780</v>
      </c>
      <c r="E57" s="11">
        <v>28945</v>
      </c>
      <c r="F57" s="41">
        <f t="shared" si="6"/>
        <v>0.00950730826079816</v>
      </c>
      <c r="G57" s="17">
        <f t="shared" si="7"/>
        <v>0.05258373031746609</v>
      </c>
      <c r="H57" s="14">
        <f t="shared" si="8"/>
        <v>1446</v>
      </c>
      <c r="I57" s="35">
        <f t="shared" si="9"/>
        <v>0.004965335366167729</v>
      </c>
      <c r="J57" s="11">
        <v>31055.73</v>
      </c>
      <c r="K57" s="14">
        <v>27821.44</v>
      </c>
      <c r="L57" s="35">
        <f t="shared" si="10"/>
        <v>-0.10414471017103771</v>
      </c>
      <c r="M57" s="14">
        <f t="shared" si="11"/>
        <v>-3234.290000000001</v>
      </c>
    </row>
    <row r="58" spans="1:13" ht="15">
      <c r="A58" s="4">
        <v>64</v>
      </c>
      <c r="B58" s="29" t="s">
        <v>58</v>
      </c>
      <c r="C58" s="10">
        <v>37261</v>
      </c>
      <c r="D58" s="14">
        <v>39645</v>
      </c>
      <c r="E58" s="11">
        <v>40446</v>
      </c>
      <c r="F58" s="41">
        <f t="shared" si="6"/>
        <v>0.013284940055838397</v>
      </c>
      <c r="G58" s="17">
        <f t="shared" si="7"/>
        <v>0.0854781138455758</v>
      </c>
      <c r="H58" s="14">
        <f t="shared" si="8"/>
        <v>3185</v>
      </c>
      <c r="I58" s="35">
        <f t="shared" si="9"/>
        <v>0.010936786404733207</v>
      </c>
      <c r="J58" s="11">
        <v>39831.16</v>
      </c>
      <c r="K58" s="14">
        <v>40204.47</v>
      </c>
      <c r="L58" s="35">
        <f t="shared" si="10"/>
        <v>0.009372310522716327</v>
      </c>
      <c r="M58" s="14">
        <f t="shared" si="11"/>
        <v>373.3099999999977</v>
      </c>
    </row>
    <row r="59" spans="1:13" ht="15">
      <c r="A59" s="4">
        <v>65</v>
      </c>
      <c r="B59" s="29" t="s">
        <v>59</v>
      </c>
      <c r="C59" s="10">
        <v>12943</v>
      </c>
      <c r="D59" s="14">
        <v>12857</v>
      </c>
      <c r="E59" s="11">
        <v>12957</v>
      </c>
      <c r="F59" s="41">
        <f t="shared" si="6"/>
        <v>0.004255871243225489</v>
      </c>
      <c r="G59" s="17">
        <f t="shared" si="7"/>
        <v>0.001081665765278529</v>
      </c>
      <c r="H59" s="14">
        <f t="shared" si="8"/>
        <v>14</v>
      </c>
      <c r="I59" s="35">
        <f t="shared" si="9"/>
        <v>4.807378639443168E-05</v>
      </c>
      <c r="J59" s="11">
        <v>12596.09</v>
      </c>
      <c r="K59" s="14">
        <v>12556.19</v>
      </c>
      <c r="L59" s="35">
        <f t="shared" si="10"/>
        <v>-0.003167649643659234</v>
      </c>
      <c r="M59" s="14">
        <f t="shared" si="11"/>
        <v>-39.899999999999636</v>
      </c>
    </row>
    <row r="60" spans="1:13" ht="15">
      <c r="A60" s="4">
        <v>66</v>
      </c>
      <c r="B60" s="29" t="s">
        <v>60</v>
      </c>
      <c r="C60" s="10">
        <v>17181</v>
      </c>
      <c r="D60" s="14">
        <v>20278</v>
      </c>
      <c r="E60" s="11">
        <v>20515</v>
      </c>
      <c r="F60" s="41">
        <f t="shared" si="6"/>
        <v>0.006738380686483823</v>
      </c>
      <c r="G60" s="17">
        <f t="shared" si="7"/>
        <v>0.19405156859321343</v>
      </c>
      <c r="H60" s="14">
        <f t="shared" si="8"/>
        <v>3334</v>
      </c>
      <c r="I60" s="35">
        <f t="shared" si="9"/>
        <v>0.011448428845645373</v>
      </c>
      <c r="J60" s="11">
        <v>20580.86</v>
      </c>
      <c r="K60" s="14">
        <v>20945.38</v>
      </c>
      <c r="L60" s="35">
        <f t="shared" si="10"/>
        <v>0.017711601944719532</v>
      </c>
      <c r="M60" s="14">
        <f t="shared" si="11"/>
        <v>364.52000000000044</v>
      </c>
    </row>
    <row r="61" spans="1:13" ht="15">
      <c r="A61" s="4">
        <v>68</v>
      </c>
      <c r="B61" s="29" t="s">
        <v>61</v>
      </c>
      <c r="C61" s="10">
        <v>7685</v>
      </c>
      <c r="D61" s="14">
        <v>10848</v>
      </c>
      <c r="E61" s="11">
        <v>11056</v>
      </c>
      <c r="F61" s="41">
        <f t="shared" si="6"/>
        <v>0.003631466579077024</v>
      </c>
      <c r="G61" s="17">
        <f t="shared" si="7"/>
        <v>0.4386467143786597</v>
      </c>
      <c r="H61" s="14">
        <f t="shared" si="8"/>
        <v>3371</v>
      </c>
      <c r="I61" s="35">
        <f t="shared" si="9"/>
        <v>0.011575480995402086</v>
      </c>
      <c r="J61" s="11">
        <v>11227.92</v>
      </c>
      <c r="K61" s="14">
        <v>11488.46</v>
      </c>
      <c r="L61" s="35">
        <f t="shared" si="10"/>
        <v>0.023204654112248667</v>
      </c>
      <c r="M61" s="14">
        <f t="shared" si="11"/>
        <v>260.53999999999905</v>
      </c>
    </row>
    <row r="62" spans="1:13" ht="15">
      <c r="A62" s="4">
        <v>69</v>
      </c>
      <c r="B62" s="29" t="s">
        <v>62</v>
      </c>
      <c r="C62" s="10">
        <v>59807</v>
      </c>
      <c r="D62" s="14">
        <v>65293</v>
      </c>
      <c r="E62" s="11">
        <v>65757</v>
      </c>
      <c r="F62" s="41">
        <f t="shared" si="6"/>
        <v>0.021598620463130234</v>
      </c>
      <c r="G62" s="17">
        <f t="shared" si="7"/>
        <v>0.09948668216095106</v>
      </c>
      <c r="H62" s="14">
        <f t="shared" si="8"/>
        <v>5950</v>
      </c>
      <c r="I62" s="35">
        <f t="shared" si="9"/>
        <v>0.020431359217633466</v>
      </c>
      <c r="J62" s="11">
        <v>66251.7</v>
      </c>
      <c r="K62" s="14">
        <v>67054.4</v>
      </c>
      <c r="L62" s="35">
        <f t="shared" si="10"/>
        <v>0.012115915516130109</v>
      </c>
      <c r="M62" s="14">
        <f t="shared" si="11"/>
        <v>802.6999999999971</v>
      </c>
    </row>
    <row r="63" spans="1:13" ht="15">
      <c r="A63" s="4">
        <v>70</v>
      </c>
      <c r="B63" s="29" t="s">
        <v>63</v>
      </c>
      <c r="C63" s="10">
        <v>111272</v>
      </c>
      <c r="D63" s="14">
        <v>92990</v>
      </c>
      <c r="E63" s="11">
        <v>93973</v>
      </c>
      <c r="F63" s="41">
        <f t="shared" si="6"/>
        <v>0.030866480538676303</v>
      </c>
      <c r="G63" s="17">
        <f t="shared" si="7"/>
        <v>-0.1554658853979438</v>
      </c>
      <c r="H63" s="14">
        <f t="shared" si="8"/>
        <v>-17299</v>
      </c>
      <c r="I63" s="35">
        <f t="shared" si="9"/>
        <v>-0.05940203077409097</v>
      </c>
      <c r="J63" s="11">
        <v>95519.04</v>
      </c>
      <c r="K63" s="14">
        <v>94532.56</v>
      </c>
      <c r="L63" s="35">
        <f t="shared" si="10"/>
        <v>-0.010327574481485535</v>
      </c>
      <c r="M63" s="14">
        <f t="shared" si="11"/>
        <v>-986.4799999999959</v>
      </c>
    </row>
    <row r="64" spans="1:13" ht="15">
      <c r="A64" s="4">
        <v>71</v>
      </c>
      <c r="B64" s="29" t="s">
        <v>64</v>
      </c>
      <c r="C64" s="10">
        <v>32823</v>
      </c>
      <c r="D64" s="14">
        <v>36803</v>
      </c>
      <c r="E64" s="11">
        <v>37556</v>
      </c>
      <c r="F64" s="41">
        <f t="shared" si="6"/>
        <v>0.012335687304976186</v>
      </c>
      <c r="G64" s="17">
        <f t="shared" si="7"/>
        <v>0.14419766627060293</v>
      </c>
      <c r="H64" s="14">
        <f t="shared" si="8"/>
        <v>4733</v>
      </c>
      <c r="I64" s="35">
        <f t="shared" si="9"/>
        <v>0.016252373643203224</v>
      </c>
      <c r="J64" s="11">
        <v>37277.75</v>
      </c>
      <c r="K64" s="14">
        <v>37737.13</v>
      </c>
      <c r="L64" s="35">
        <f t="shared" si="10"/>
        <v>0.012323168646176268</v>
      </c>
      <c r="M64" s="14">
        <f t="shared" si="11"/>
        <v>459.3799999999974</v>
      </c>
    </row>
    <row r="65" spans="1:13" ht="15">
      <c r="A65" s="4">
        <v>72</v>
      </c>
      <c r="B65" s="29" t="s">
        <v>65</v>
      </c>
      <c r="C65" s="10">
        <v>2503</v>
      </c>
      <c r="D65" s="14">
        <v>2918</v>
      </c>
      <c r="E65" s="11">
        <v>2980</v>
      </c>
      <c r="F65" s="41">
        <f t="shared" si="6"/>
        <v>0.000978814255214321</v>
      </c>
      <c r="G65" s="17">
        <f t="shared" si="7"/>
        <v>0.19057131442269276</v>
      </c>
      <c r="H65" s="14">
        <f t="shared" si="8"/>
        <v>477</v>
      </c>
      <c r="I65" s="35">
        <f t="shared" si="9"/>
        <v>0.0016379425792959936</v>
      </c>
      <c r="J65" s="11">
        <v>3031.015</v>
      </c>
      <c r="K65" s="14">
        <v>2954.887</v>
      </c>
      <c r="L65" s="35">
        <f t="shared" si="10"/>
        <v>-0.025116338916171547</v>
      </c>
      <c r="M65" s="14">
        <f t="shared" si="11"/>
        <v>-76.1279999999997</v>
      </c>
    </row>
    <row r="66" spans="1:13" ht="15">
      <c r="A66" s="4">
        <v>73</v>
      </c>
      <c r="B66" s="29" t="s">
        <v>66</v>
      </c>
      <c r="C66" s="10">
        <v>21623</v>
      </c>
      <c r="D66" s="14">
        <v>22966</v>
      </c>
      <c r="E66" s="11">
        <v>24021</v>
      </c>
      <c r="F66" s="41">
        <f aca="true" t="shared" si="12" ref="F66:F90">E66/$E$90</f>
        <v>0.007889965511578256</v>
      </c>
      <c r="G66" s="17">
        <f aca="true" t="shared" si="13" ref="G66:G90">(E66-C66)/C66</f>
        <v>0.11090043009758128</v>
      </c>
      <c r="H66" s="14">
        <f aca="true" t="shared" si="14" ref="H66:H90">E66-C66</f>
        <v>2398</v>
      </c>
      <c r="I66" s="35">
        <f aca="true" t="shared" si="15" ref="I66:I90">H66/$H$90</f>
        <v>0.008234352840989084</v>
      </c>
      <c r="J66" s="11">
        <v>24783.4</v>
      </c>
      <c r="K66" s="14">
        <v>25088.82</v>
      </c>
      <c r="L66" s="35">
        <f aca="true" t="shared" si="16" ref="L66:L90">(K66-J66)/J66</f>
        <v>0.01232357142280713</v>
      </c>
      <c r="M66" s="14">
        <f aca="true" t="shared" si="17" ref="M66:M90">K66-J66</f>
        <v>305.41999999999825</v>
      </c>
    </row>
    <row r="67" spans="1:13" ht="15">
      <c r="A67" s="4">
        <v>74</v>
      </c>
      <c r="B67" s="29" t="s">
        <v>67</v>
      </c>
      <c r="C67" s="10">
        <v>4529</v>
      </c>
      <c r="D67" s="14">
        <v>5711</v>
      </c>
      <c r="E67" s="11">
        <v>5812</v>
      </c>
      <c r="F67" s="41">
        <f t="shared" si="12"/>
        <v>0.0019090162588273937</v>
      </c>
      <c r="G67" s="17">
        <f t="shared" si="13"/>
        <v>0.28328549348642085</v>
      </c>
      <c r="H67" s="14">
        <f t="shared" si="14"/>
        <v>1283</v>
      </c>
      <c r="I67" s="35">
        <f t="shared" si="15"/>
        <v>0.004405619138861132</v>
      </c>
      <c r="J67" s="11">
        <v>5788.288</v>
      </c>
      <c r="K67" s="14">
        <v>5902.149</v>
      </c>
      <c r="L67" s="35">
        <f t="shared" si="16"/>
        <v>0.019670928606178684</v>
      </c>
      <c r="M67" s="14">
        <f t="shared" si="17"/>
        <v>113.86100000000079</v>
      </c>
    </row>
    <row r="68" spans="1:13" ht="15">
      <c r="A68" s="4">
        <v>75</v>
      </c>
      <c r="B68" s="29" t="s">
        <v>68</v>
      </c>
      <c r="C68" s="10">
        <v>8807</v>
      </c>
      <c r="D68" s="14">
        <v>3634</v>
      </c>
      <c r="E68" s="11">
        <v>3553</v>
      </c>
      <c r="F68" s="41">
        <f t="shared" si="12"/>
        <v>0.0011670224995894236</v>
      </c>
      <c r="G68" s="17">
        <f t="shared" si="13"/>
        <v>-0.5965709095038038</v>
      </c>
      <c r="H68" s="14">
        <f t="shared" si="14"/>
        <v>-5254</v>
      </c>
      <c r="I68" s="35">
        <f t="shared" si="15"/>
        <v>-0.018041405265453146</v>
      </c>
      <c r="J68" s="11">
        <v>3474.083</v>
      </c>
      <c r="K68" s="14">
        <v>3159.717</v>
      </c>
      <c r="L68" s="35">
        <f t="shared" si="16"/>
        <v>-0.09048891462869482</v>
      </c>
      <c r="M68" s="14">
        <f t="shared" si="17"/>
        <v>-314.366</v>
      </c>
    </row>
    <row r="69" spans="1:13" ht="15">
      <c r="A69" s="4">
        <v>77</v>
      </c>
      <c r="B69" s="29" t="s">
        <v>69</v>
      </c>
      <c r="C69" s="10">
        <v>7072</v>
      </c>
      <c r="D69" s="14">
        <v>6200</v>
      </c>
      <c r="E69" s="11">
        <v>6368</v>
      </c>
      <c r="F69" s="41">
        <f t="shared" si="12"/>
        <v>0.002091640663491542</v>
      </c>
      <c r="G69" s="17">
        <f t="shared" si="13"/>
        <v>-0.09954751131221719</v>
      </c>
      <c r="H69" s="14">
        <f t="shared" si="14"/>
        <v>-704</v>
      </c>
      <c r="I69" s="35">
        <f t="shared" si="15"/>
        <v>-0.0024174246872628504</v>
      </c>
      <c r="J69" s="11">
        <v>6127.14</v>
      </c>
      <c r="K69" s="14">
        <v>6130.107</v>
      </c>
      <c r="L69" s="35">
        <f t="shared" si="16"/>
        <v>0.00048423897609645665</v>
      </c>
      <c r="M69" s="14">
        <f t="shared" si="17"/>
        <v>2.9669999999996435</v>
      </c>
    </row>
    <row r="70" spans="1:13" ht="15">
      <c r="A70" s="4">
        <v>78</v>
      </c>
      <c r="B70" s="29" t="s">
        <v>70</v>
      </c>
      <c r="C70" s="10">
        <v>2888</v>
      </c>
      <c r="D70" s="14">
        <v>5261</v>
      </c>
      <c r="E70" s="11">
        <v>5337</v>
      </c>
      <c r="F70" s="41">
        <f t="shared" si="12"/>
        <v>0.0017529972080801445</v>
      </c>
      <c r="G70" s="17">
        <f t="shared" si="13"/>
        <v>0.8479916897506925</v>
      </c>
      <c r="H70" s="14">
        <f t="shared" si="14"/>
        <v>2449</v>
      </c>
      <c r="I70" s="35">
        <f t="shared" si="15"/>
        <v>0.008409478777140229</v>
      </c>
      <c r="J70" s="11">
        <v>5620.035</v>
      </c>
      <c r="K70" s="14">
        <v>5283.29</v>
      </c>
      <c r="L70" s="35">
        <f t="shared" si="16"/>
        <v>-0.05991866598695558</v>
      </c>
      <c r="M70" s="14">
        <f t="shared" si="17"/>
        <v>-336.7449999999999</v>
      </c>
    </row>
    <row r="71" spans="1:13" ht="15">
      <c r="A71" s="4">
        <v>79</v>
      </c>
      <c r="B71" s="29" t="s">
        <v>71</v>
      </c>
      <c r="C71" s="10">
        <v>16792</v>
      </c>
      <c r="D71" s="14">
        <v>17682</v>
      </c>
      <c r="E71" s="11">
        <v>17704</v>
      </c>
      <c r="F71" s="41">
        <f t="shared" si="12"/>
        <v>0.0058150763672195765</v>
      </c>
      <c r="G71" s="17">
        <f t="shared" si="13"/>
        <v>0.054311576941400666</v>
      </c>
      <c r="H71" s="14">
        <f t="shared" si="14"/>
        <v>912</v>
      </c>
      <c r="I71" s="35">
        <f t="shared" si="15"/>
        <v>0.0031316637994086923</v>
      </c>
      <c r="J71" s="11">
        <v>19417.27</v>
      </c>
      <c r="K71" s="14">
        <v>19219.04</v>
      </c>
      <c r="L71" s="35">
        <f t="shared" si="16"/>
        <v>-0.010208953163858748</v>
      </c>
      <c r="M71" s="14">
        <f t="shared" si="17"/>
        <v>-198.22999999999956</v>
      </c>
    </row>
    <row r="72" spans="1:13" ht="15">
      <c r="A72" s="4">
        <v>80</v>
      </c>
      <c r="B72" s="29" t="s">
        <v>72</v>
      </c>
      <c r="C72" s="10">
        <v>20038</v>
      </c>
      <c r="D72" s="14">
        <v>22605</v>
      </c>
      <c r="E72" s="11">
        <v>23747</v>
      </c>
      <c r="F72" s="41">
        <f t="shared" si="12"/>
        <v>0.007799967153884054</v>
      </c>
      <c r="G72" s="17">
        <f t="shared" si="13"/>
        <v>0.18509831320491066</v>
      </c>
      <c r="H72" s="14">
        <f t="shared" si="14"/>
        <v>3709</v>
      </c>
      <c r="I72" s="35">
        <f t="shared" si="15"/>
        <v>0.01273611955263908</v>
      </c>
      <c r="J72" s="11">
        <v>23101.07</v>
      </c>
      <c r="K72" s="14">
        <v>24061.63</v>
      </c>
      <c r="L72" s="35">
        <f t="shared" si="16"/>
        <v>0.041580757947575646</v>
      </c>
      <c r="M72" s="14">
        <f t="shared" si="17"/>
        <v>960.5600000000013</v>
      </c>
    </row>
    <row r="73" spans="1:13" ht="15">
      <c r="A73" s="4">
        <v>81</v>
      </c>
      <c r="B73" s="29" t="s">
        <v>73</v>
      </c>
      <c r="C73" s="10">
        <v>77992</v>
      </c>
      <c r="D73" s="14">
        <v>87718</v>
      </c>
      <c r="E73" s="11">
        <v>94016</v>
      </c>
      <c r="F73" s="41">
        <f t="shared" si="12"/>
        <v>0.03088060436853342</v>
      </c>
      <c r="G73" s="17">
        <f t="shared" si="13"/>
        <v>0.20545696994563545</v>
      </c>
      <c r="H73" s="14">
        <f t="shared" si="14"/>
        <v>16024</v>
      </c>
      <c r="I73" s="35">
        <f t="shared" si="15"/>
        <v>0.055023882370312374</v>
      </c>
      <c r="J73" s="11">
        <v>88580.78</v>
      </c>
      <c r="K73" s="14">
        <v>90760.23</v>
      </c>
      <c r="L73" s="35">
        <f t="shared" si="16"/>
        <v>0.024604095832075505</v>
      </c>
      <c r="M73" s="14">
        <f t="shared" si="17"/>
        <v>2179.449999999997</v>
      </c>
    </row>
    <row r="74" spans="1:13" ht="15">
      <c r="A74" s="4">
        <v>82</v>
      </c>
      <c r="B74" s="29" t="s">
        <v>74</v>
      </c>
      <c r="C74" s="10">
        <v>105533</v>
      </c>
      <c r="D74" s="14">
        <v>119442</v>
      </c>
      <c r="E74" s="11">
        <v>125475</v>
      </c>
      <c r="F74" s="41">
        <f t="shared" si="12"/>
        <v>0.041213663984233866</v>
      </c>
      <c r="G74" s="17">
        <f t="shared" si="13"/>
        <v>0.18896458927539253</v>
      </c>
      <c r="H74" s="14">
        <f t="shared" si="14"/>
        <v>19942</v>
      </c>
      <c r="I74" s="35">
        <f t="shared" si="15"/>
        <v>0.06847767487698261</v>
      </c>
      <c r="J74" s="11">
        <v>126855.9</v>
      </c>
      <c r="K74" s="14">
        <v>131133.4</v>
      </c>
      <c r="L74" s="35">
        <f t="shared" si="16"/>
        <v>0.03371936189014465</v>
      </c>
      <c r="M74" s="14">
        <f t="shared" si="17"/>
        <v>4277.5</v>
      </c>
    </row>
    <row r="75" spans="1:13" ht="15">
      <c r="A75" s="4">
        <v>84</v>
      </c>
      <c r="B75" s="29" t="s">
        <v>75</v>
      </c>
      <c r="C75" s="10">
        <v>656</v>
      </c>
      <c r="D75" s="14">
        <v>671</v>
      </c>
      <c r="E75" s="11">
        <v>672</v>
      </c>
      <c r="F75" s="41">
        <f t="shared" si="12"/>
        <v>0.00022072589916242405</v>
      </c>
      <c r="G75" s="17">
        <f t="shared" si="13"/>
        <v>0.024390243902439025</v>
      </c>
      <c r="H75" s="14">
        <f t="shared" si="14"/>
        <v>16</v>
      </c>
      <c r="I75" s="35">
        <f t="shared" si="15"/>
        <v>5.494147016506478E-05</v>
      </c>
      <c r="J75" s="11">
        <v>695.5624</v>
      </c>
      <c r="K75" s="14">
        <v>688.2431</v>
      </c>
      <c r="L75" s="35">
        <f t="shared" si="16"/>
        <v>-0.010522851724014981</v>
      </c>
      <c r="M75" s="14">
        <f t="shared" si="17"/>
        <v>-7.319299999999998</v>
      </c>
    </row>
    <row r="76" spans="1:13" ht="15">
      <c r="A76" s="4">
        <v>85</v>
      </c>
      <c r="B76" s="29" t="s">
        <v>76</v>
      </c>
      <c r="C76" s="10">
        <v>236278</v>
      </c>
      <c r="D76" s="14">
        <v>276938</v>
      </c>
      <c r="E76" s="11">
        <v>281568</v>
      </c>
      <c r="F76" s="41">
        <f t="shared" si="12"/>
        <v>0.09248415174905568</v>
      </c>
      <c r="G76" s="17">
        <f t="shared" si="13"/>
        <v>0.19168098595721988</v>
      </c>
      <c r="H76" s="14">
        <f t="shared" si="14"/>
        <v>45290</v>
      </c>
      <c r="I76" s="35">
        <f t="shared" si="15"/>
        <v>0.1555186989859865</v>
      </c>
      <c r="J76" s="11">
        <v>277647.6</v>
      </c>
      <c r="K76" s="14">
        <v>277728.9</v>
      </c>
      <c r="L76" s="35">
        <f t="shared" si="16"/>
        <v>0.000292817225864897</v>
      </c>
      <c r="M76" s="14">
        <f t="shared" si="17"/>
        <v>81.30000000004657</v>
      </c>
    </row>
    <row r="77" spans="1:13" ht="15">
      <c r="A77" s="4">
        <v>86</v>
      </c>
      <c r="B77" s="29" t="s">
        <v>77</v>
      </c>
      <c r="C77" s="10">
        <v>136275</v>
      </c>
      <c r="D77" s="14">
        <v>159279</v>
      </c>
      <c r="E77" s="11">
        <v>161716</v>
      </c>
      <c r="F77" s="41">
        <f t="shared" si="12"/>
        <v>0.05311742486450977</v>
      </c>
      <c r="G77" s="17">
        <f t="shared" si="13"/>
        <v>0.18668868097596772</v>
      </c>
      <c r="H77" s="14">
        <f t="shared" si="14"/>
        <v>25441</v>
      </c>
      <c r="I77" s="35">
        <f t="shared" si="15"/>
        <v>0.08736037140433832</v>
      </c>
      <c r="J77" s="11">
        <v>159529.9</v>
      </c>
      <c r="K77" s="14">
        <v>160739.3</v>
      </c>
      <c r="L77" s="35">
        <f t="shared" si="16"/>
        <v>0.0075810239961285894</v>
      </c>
      <c r="M77" s="14">
        <f t="shared" si="17"/>
        <v>1209.3999999999942</v>
      </c>
    </row>
    <row r="78" spans="1:13" ht="15">
      <c r="A78" s="4">
        <v>87</v>
      </c>
      <c r="B78" s="29" t="s">
        <v>78</v>
      </c>
      <c r="C78" s="10">
        <v>9793</v>
      </c>
      <c r="D78" s="14">
        <v>12060</v>
      </c>
      <c r="E78" s="11">
        <v>12700</v>
      </c>
      <c r="F78" s="41">
        <f t="shared" si="12"/>
        <v>0.00417145672524224</v>
      </c>
      <c r="G78" s="17">
        <f t="shared" si="13"/>
        <v>0.2968446849790667</v>
      </c>
      <c r="H78" s="14">
        <f t="shared" si="14"/>
        <v>2907</v>
      </c>
      <c r="I78" s="35">
        <f t="shared" si="15"/>
        <v>0.009982178360615207</v>
      </c>
      <c r="J78" s="11">
        <v>12020.11</v>
      </c>
      <c r="K78" s="14">
        <v>12468.75</v>
      </c>
      <c r="L78" s="35">
        <f t="shared" si="16"/>
        <v>0.037324117666144435</v>
      </c>
      <c r="M78" s="14">
        <f t="shared" si="17"/>
        <v>448.6399999999994</v>
      </c>
    </row>
    <row r="79" spans="1:13" ht="15">
      <c r="A79" s="4">
        <v>88</v>
      </c>
      <c r="B79" s="29" t="s">
        <v>79</v>
      </c>
      <c r="C79" s="10">
        <v>18302</v>
      </c>
      <c r="D79" s="14">
        <v>21305</v>
      </c>
      <c r="E79" s="11">
        <v>21233</v>
      </c>
      <c r="F79" s="41">
        <f t="shared" si="12"/>
        <v>0.00697421579898177</v>
      </c>
      <c r="G79" s="17">
        <f t="shared" si="13"/>
        <v>0.16014643208392526</v>
      </c>
      <c r="H79" s="14">
        <f t="shared" si="14"/>
        <v>2931</v>
      </c>
      <c r="I79" s="35">
        <f t="shared" si="15"/>
        <v>0.010064590565862805</v>
      </c>
      <c r="J79" s="11">
        <v>20985.41</v>
      </c>
      <c r="K79" s="14">
        <v>21270.68</v>
      </c>
      <c r="L79" s="35">
        <f t="shared" si="16"/>
        <v>0.013593730120116807</v>
      </c>
      <c r="M79" s="14">
        <f t="shared" si="17"/>
        <v>285.27000000000044</v>
      </c>
    </row>
    <row r="80" spans="1:13" ht="15">
      <c r="A80" s="4">
        <v>90</v>
      </c>
      <c r="B80" s="29" t="s">
        <v>80</v>
      </c>
      <c r="C80" s="10">
        <v>4003</v>
      </c>
      <c r="D80" s="14">
        <v>4077</v>
      </c>
      <c r="E80" s="11">
        <v>4394</v>
      </c>
      <c r="F80" s="41">
        <f t="shared" si="12"/>
        <v>0.0014432583347019216</v>
      </c>
      <c r="G80" s="17">
        <f t="shared" si="13"/>
        <v>0.09767674244316762</v>
      </c>
      <c r="H80" s="14">
        <f t="shared" si="14"/>
        <v>391</v>
      </c>
      <c r="I80" s="35">
        <f t="shared" si="15"/>
        <v>0.0013426321771587706</v>
      </c>
      <c r="J80" s="11">
        <v>4198.577</v>
      </c>
      <c r="K80" s="14">
        <v>4348.017</v>
      </c>
      <c r="L80" s="35">
        <f t="shared" si="16"/>
        <v>0.03559301163227436</v>
      </c>
      <c r="M80" s="14">
        <f t="shared" si="17"/>
        <v>149.4399999999996</v>
      </c>
    </row>
    <row r="81" spans="1:13" ht="15">
      <c r="A81" s="4">
        <v>91</v>
      </c>
      <c r="B81" s="29" t="s">
        <v>81</v>
      </c>
      <c r="C81" s="10">
        <v>754</v>
      </c>
      <c r="D81" s="14">
        <v>750</v>
      </c>
      <c r="E81" s="11">
        <v>765</v>
      </c>
      <c r="F81" s="41">
        <f t="shared" si="12"/>
        <v>0.0002512727869929381</v>
      </c>
      <c r="G81" s="17">
        <f t="shared" si="13"/>
        <v>0.014588859416445624</v>
      </c>
      <c r="H81" s="14">
        <f t="shared" si="14"/>
        <v>11</v>
      </c>
      <c r="I81" s="35">
        <f t="shared" si="15"/>
        <v>3.777226073848204E-05</v>
      </c>
      <c r="J81" s="11">
        <v>648.249</v>
      </c>
      <c r="K81" s="14">
        <v>652.2347</v>
      </c>
      <c r="L81" s="35">
        <f t="shared" si="16"/>
        <v>0.0061484090218418405</v>
      </c>
      <c r="M81" s="14">
        <f t="shared" si="17"/>
        <v>3.9856999999999516</v>
      </c>
    </row>
    <row r="82" spans="1:13" ht="15">
      <c r="A82" s="4">
        <v>92</v>
      </c>
      <c r="B82" s="29" t="s">
        <v>82</v>
      </c>
      <c r="C82" s="10">
        <v>5233</v>
      </c>
      <c r="D82" s="14">
        <v>3227</v>
      </c>
      <c r="E82" s="11">
        <v>3355</v>
      </c>
      <c r="F82" s="41">
        <f t="shared" si="12"/>
        <v>0.0011019871900147808</v>
      </c>
      <c r="G82" s="17">
        <f t="shared" si="13"/>
        <v>-0.35887636155169117</v>
      </c>
      <c r="H82" s="14">
        <f t="shared" si="14"/>
        <v>-1878</v>
      </c>
      <c r="I82" s="35">
        <f t="shared" si="15"/>
        <v>-0.006448755060624478</v>
      </c>
      <c r="J82" s="11">
        <v>3209.669</v>
      </c>
      <c r="K82" s="14">
        <v>3089.076</v>
      </c>
      <c r="L82" s="35">
        <f t="shared" si="16"/>
        <v>-0.037571786997350774</v>
      </c>
      <c r="M82" s="14">
        <f t="shared" si="17"/>
        <v>-120.59299999999985</v>
      </c>
    </row>
    <row r="83" spans="1:13" ht="15">
      <c r="A83" s="4">
        <v>93</v>
      </c>
      <c r="B83" s="29" t="s">
        <v>83</v>
      </c>
      <c r="C83" s="10">
        <v>11832</v>
      </c>
      <c r="D83" s="14">
        <v>15047</v>
      </c>
      <c r="E83" s="11">
        <v>15624</v>
      </c>
      <c r="F83" s="41">
        <f t="shared" si="12"/>
        <v>0.005131877155526359</v>
      </c>
      <c r="G83" s="17">
        <f t="shared" si="13"/>
        <v>0.3204868154158215</v>
      </c>
      <c r="H83" s="14">
        <f t="shared" si="14"/>
        <v>3792</v>
      </c>
      <c r="I83" s="35">
        <f t="shared" si="15"/>
        <v>0.013021128429120352</v>
      </c>
      <c r="J83" s="11">
        <v>15375.59</v>
      </c>
      <c r="K83" s="14">
        <v>15845.39</v>
      </c>
      <c r="L83" s="35">
        <f t="shared" si="16"/>
        <v>0.030554925046778644</v>
      </c>
      <c r="M83" s="14">
        <f t="shared" si="17"/>
        <v>469.7999999999993</v>
      </c>
    </row>
    <row r="84" spans="1:13" ht="15">
      <c r="A84" s="4">
        <v>94</v>
      </c>
      <c r="B84" s="29" t="s">
        <v>84</v>
      </c>
      <c r="C84" s="10">
        <v>12762</v>
      </c>
      <c r="D84" s="14">
        <v>14778</v>
      </c>
      <c r="E84" s="11">
        <v>15097</v>
      </c>
      <c r="F84" s="41">
        <f t="shared" si="12"/>
        <v>0.004958778124486779</v>
      </c>
      <c r="G84" s="17">
        <f t="shared" si="13"/>
        <v>0.1829650524996082</v>
      </c>
      <c r="H84" s="14">
        <f t="shared" si="14"/>
        <v>2335</v>
      </c>
      <c r="I84" s="35">
        <f t="shared" si="15"/>
        <v>0.008018020802214141</v>
      </c>
      <c r="J84" s="11">
        <v>14751.83</v>
      </c>
      <c r="K84" s="14">
        <v>15102.57</v>
      </c>
      <c r="L84" s="35">
        <f t="shared" si="16"/>
        <v>0.02377603321079485</v>
      </c>
      <c r="M84" s="14">
        <f t="shared" si="17"/>
        <v>350.7399999999998</v>
      </c>
    </row>
    <row r="85" spans="1:13" ht="15">
      <c r="A85" s="4">
        <v>95</v>
      </c>
      <c r="B85" s="29" t="s">
        <v>85</v>
      </c>
      <c r="C85" s="10">
        <v>15661</v>
      </c>
      <c r="D85" s="14">
        <v>14030</v>
      </c>
      <c r="E85" s="11">
        <v>14242</v>
      </c>
      <c r="F85" s="41">
        <f t="shared" si="12"/>
        <v>0.004677943833141731</v>
      </c>
      <c r="G85" s="17">
        <f t="shared" si="13"/>
        <v>-0.0906072409169274</v>
      </c>
      <c r="H85" s="14">
        <f t="shared" si="14"/>
        <v>-1419</v>
      </c>
      <c r="I85" s="35">
        <f t="shared" si="15"/>
        <v>-0.004872621635264183</v>
      </c>
      <c r="J85" s="11">
        <v>14080.11</v>
      </c>
      <c r="K85" s="14">
        <v>14025.82</v>
      </c>
      <c r="L85" s="35">
        <f t="shared" si="16"/>
        <v>-0.0038557937402478298</v>
      </c>
      <c r="M85" s="14">
        <f t="shared" si="17"/>
        <v>-54.29000000000087</v>
      </c>
    </row>
    <row r="86" spans="1:13" ht="15">
      <c r="A86" s="4">
        <v>96</v>
      </c>
      <c r="B86" s="29" t="s">
        <v>86</v>
      </c>
      <c r="C86" s="10">
        <v>106470</v>
      </c>
      <c r="D86" s="14">
        <v>112587</v>
      </c>
      <c r="E86" s="11">
        <v>112742</v>
      </c>
      <c r="F86" s="41">
        <f t="shared" si="12"/>
        <v>0.037031368040729186</v>
      </c>
      <c r="G86" s="17">
        <f t="shared" si="13"/>
        <v>0.0589086127547666</v>
      </c>
      <c r="H86" s="14">
        <f t="shared" si="14"/>
        <v>6272</v>
      </c>
      <c r="I86" s="35">
        <f t="shared" si="15"/>
        <v>0.021537056304705395</v>
      </c>
      <c r="J86" s="11">
        <v>112923.9</v>
      </c>
      <c r="K86" s="14">
        <v>113098.8</v>
      </c>
      <c r="L86" s="35">
        <f t="shared" si="16"/>
        <v>0.0015488306726920407</v>
      </c>
      <c r="M86" s="14">
        <f t="shared" si="17"/>
        <v>174.90000000000873</v>
      </c>
    </row>
    <row r="87" spans="1:13" ht="15">
      <c r="A87" s="4">
        <v>97</v>
      </c>
      <c r="B87" s="29" t="s">
        <v>87</v>
      </c>
      <c r="C87" s="10">
        <v>2872</v>
      </c>
      <c r="D87" s="14">
        <v>10326</v>
      </c>
      <c r="E87" s="11">
        <v>11104</v>
      </c>
      <c r="F87" s="41">
        <f t="shared" si="12"/>
        <v>0.003647232714731483</v>
      </c>
      <c r="G87" s="17">
        <f t="shared" si="13"/>
        <v>2.8662952646239552</v>
      </c>
      <c r="H87" s="14">
        <f t="shared" si="14"/>
        <v>8232</v>
      </c>
      <c r="I87" s="35">
        <f t="shared" si="15"/>
        <v>0.02826738639992583</v>
      </c>
      <c r="J87" s="11">
        <v>10120.46</v>
      </c>
      <c r="K87" s="14">
        <v>11021.53</v>
      </c>
      <c r="L87" s="35">
        <f t="shared" si="16"/>
        <v>0.08903449052711059</v>
      </c>
      <c r="M87" s="14">
        <f t="shared" si="17"/>
        <v>901.0700000000015</v>
      </c>
    </row>
    <row r="88" spans="1:13" ht="15">
      <c r="A88" s="4">
        <v>98</v>
      </c>
      <c r="B88" s="29" t="s">
        <v>88</v>
      </c>
      <c r="C88" s="10">
        <v>954</v>
      </c>
      <c r="D88" s="14">
        <v>952</v>
      </c>
      <c r="E88" s="11">
        <v>983</v>
      </c>
      <c r="F88" s="41">
        <f t="shared" si="12"/>
        <v>0.00032287731975693876</v>
      </c>
      <c r="G88" s="17">
        <f t="shared" si="13"/>
        <v>0.03039832285115304</v>
      </c>
      <c r="H88" s="14">
        <f t="shared" si="14"/>
        <v>29</v>
      </c>
      <c r="I88" s="35">
        <f t="shared" si="15"/>
        <v>9.958141467417992E-05</v>
      </c>
      <c r="J88" s="11">
        <v>955.2871</v>
      </c>
      <c r="K88" s="14">
        <v>959.9308</v>
      </c>
      <c r="L88" s="35">
        <f t="shared" si="16"/>
        <v>0.004861051719425466</v>
      </c>
      <c r="M88" s="14">
        <f t="shared" si="17"/>
        <v>4.643699999999967</v>
      </c>
    </row>
    <row r="89" spans="1:13" ht="15.75" thickBot="1">
      <c r="A89" s="5">
        <v>99</v>
      </c>
      <c r="B89" s="30" t="s">
        <v>89</v>
      </c>
      <c r="C89" s="10">
        <v>1497</v>
      </c>
      <c r="D89" s="14">
        <v>1502</v>
      </c>
      <c r="E89" s="11">
        <v>1530</v>
      </c>
      <c r="F89" s="41">
        <f t="shared" si="12"/>
        <v>0.0005025455739858762</v>
      </c>
      <c r="G89" s="17">
        <f t="shared" si="13"/>
        <v>0.022044088176352707</v>
      </c>
      <c r="H89" s="14">
        <f t="shared" si="14"/>
        <v>33</v>
      </c>
      <c r="I89" s="35">
        <f t="shared" si="15"/>
        <v>0.00011331678221544611</v>
      </c>
      <c r="J89" s="11">
        <v>1398.34</v>
      </c>
      <c r="K89" s="14">
        <v>1367.411</v>
      </c>
      <c r="L89" s="35">
        <f t="shared" si="16"/>
        <v>-0.022118368923151638</v>
      </c>
      <c r="M89" s="14">
        <f t="shared" si="17"/>
        <v>-30.92899999999986</v>
      </c>
    </row>
    <row r="90" spans="1:13" ht="15.75" thickBot="1">
      <c r="A90" s="173" t="s">
        <v>90</v>
      </c>
      <c r="B90" s="174"/>
      <c r="C90" s="56">
        <v>2753281</v>
      </c>
      <c r="D90" s="55">
        <v>2985820</v>
      </c>
      <c r="E90" s="106">
        <v>3044500</v>
      </c>
      <c r="F90" s="43">
        <f t="shared" si="12"/>
        <v>1</v>
      </c>
      <c r="G90" s="26">
        <f t="shared" si="13"/>
        <v>0.10577162301995328</v>
      </c>
      <c r="H90" s="55">
        <f t="shared" si="14"/>
        <v>291219</v>
      </c>
      <c r="I90" s="37">
        <f t="shared" si="15"/>
        <v>1</v>
      </c>
      <c r="J90" s="106">
        <v>3047842</v>
      </c>
      <c r="K90" s="55">
        <v>3066187</v>
      </c>
      <c r="L90" s="37">
        <f t="shared" si="16"/>
        <v>0.006019012796595099</v>
      </c>
      <c r="M90" s="55">
        <f t="shared" si="17"/>
        <v>18345</v>
      </c>
    </row>
    <row r="91" spans="3:11" s="64" customFormat="1" ht="15">
      <c r="C91" s="128"/>
      <c r="D91" s="3"/>
      <c r="E91" s="3"/>
      <c r="H91" s="93"/>
      <c r="I91" s="94"/>
      <c r="J91" s="99"/>
      <c r="K91" s="99"/>
    </row>
    <row r="92" spans="3:11" ht="15">
      <c r="C92" s="3"/>
      <c r="D92" s="3"/>
      <c r="E92" s="3"/>
      <c r="J92" s="98"/>
      <c r="K92" s="98"/>
    </row>
  </sheetData>
  <sheetProtection/>
  <autoFilter ref="A1:M90">
    <sortState ref="A2:M92">
      <sortCondition sortBy="value" ref="A2:A92"/>
    </sortState>
  </autoFilter>
  <mergeCells count="1">
    <mergeCell ref="A90:B90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H1">
      <pane ySplit="1" topLeftCell="A8" activePane="bottomLeft" state="frozen"/>
      <selection pane="topLeft" activeCell="A1" sqref="A1"/>
      <selection pane="bottomLeft" activeCell="M27" sqref="M26:M27"/>
    </sheetView>
  </sheetViews>
  <sheetFormatPr defaultColWidth="8.8515625" defaultRowHeight="15"/>
  <cols>
    <col min="1" max="1" width="13.7109375" style="0" bestFit="1" customWidth="1"/>
    <col min="2" max="2" width="34.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33.140625" style="0" customWidth="1"/>
    <col min="7" max="7" width="28.421875" style="0" customWidth="1"/>
    <col min="8" max="8" width="26.7109375" style="0" customWidth="1"/>
    <col min="9" max="9" width="20.28125" style="0" customWidth="1"/>
    <col min="10" max="11" width="21.28125" style="0" bestFit="1" customWidth="1"/>
    <col min="12" max="13" width="36.421875" style="0" customWidth="1"/>
  </cols>
  <sheetData>
    <row r="1" spans="1:13" ht="45.75" thickBot="1">
      <c r="A1" s="39" t="s">
        <v>1</v>
      </c>
      <c r="B1" s="18" t="s">
        <v>91</v>
      </c>
      <c r="C1" s="75">
        <v>40969</v>
      </c>
      <c r="D1" s="95">
        <v>41306</v>
      </c>
      <c r="E1" s="103">
        <v>41334</v>
      </c>
      <c r="F1" s="42" t="s">
        <v>322</v>
      </c>
      <c r="G1" s="42" t="s">
        <v>304</v>
      </c>
      <c r="H1" s="42" t="s">
        <v>317</v>
      </c>
      <c r="I1" s="42" t="s">
        <v>294</v>
      </c>
      <c r="J1" s="107" t="s">
        <v>295</v>
      </c>
      <c r="K1" s="73" t="s">
        <v>295</v>
      </c>
      <c r="L1" s="53" t="s">
        <v>325</v>
      </c>
      <c r="M1" s="42" t="s">
        <v>324</v>
      </c>
    </row>
    <row r="2" spans="1:13" ht="15">
      <c r="A2" s="4">
        <v>10</v>
      </c>
      <c r="B2" s="29" t="s">
        <v>10</v>
      </c>
      <c r="C2" s="100">
        <v>90179</v>
      </c>
      <c r="D2" s="13">
        <v>101181</v>
      </c>
      <c r="E2" s="9">
        <v>101544</v>
      </c>
      <c r="F2" s="40">
        <f aca="true" t="shared" si="0" ref="F2:F25">E2/$E$26</f>
        <v>0.1355669717715665</v>
      </c>
      <c r="G2" s="16">
        <f aca="true" t="shared" si="1" ref="G2:G25">(E2-C2)/C2</f>
        <v>0.1260271238314907</v>
      </c>
      <c r="H2" s="13">
        <f aca="true" t="shared" si="2" ref="H2:H25">E2-C2</f>
        <v>11365</v>
      </c>
      <c r="I2" s="113">
        <f aca="true" t="shared" si="3" ref="I2:I25">H2/$H$26</f>
        <v>0.17175457155810792</v>
      </c>
      <c r="J2" s="13">
        <v>105982.7</v>
      </c>
      <c r="K2" s="9">
        <v>106783.9</v>
      </c>
      <c r="L2" s="45">
        <f aca="true" t="shared" si="4" ref="L2:L25">(K2-J2)/J2</f>
        <v>0.007559724370109434</v>
      </c>
      <c r="M2" s="13">
        <f aca="true" t="shared" si="5" ref="M2:M25">K2-J2</f>
        <v>801.1999999999971</v>
      </c>
    </row>
    <row r="3" spans="1:13" ht="15">
      <c r="A3" s="4">
        <v>11</v>
      </c>
      <c r="B3" s="29" t="s">
        <v>11</v>
      </c>
      <c r="C3" s="10">
        <v>1742</v>
      </c>
      <c r="D3" s="14">
        <v>1878</v>
      </c>
      <c r="E3" s="11">
        <v>1922</v>
      </c>
      <c r="F3" s="41">
        <f t="shared" si="0"/>
        <v>0.002565978489570539</v>
      </c>
      <c r="G3" s="17">
        <f t="shared" si="1"/>
        <v>0.10332950631458095</v>
      </c>
      <c r="H3" s="14">
        <f t="shared" si="2"/>
        <v>180</v>
      </c>
      <c r="I3" s="87">
        <f t="shared" si="3"/>
        <v>0.002720265981562642</v>
      </c>
      <c r="J3" s="14">
        <v>1929.075</v>
      </c>
      <c r="K3" s="11">
        <v>1939.902</v>
      </c>
      <c r="L3" s="35">
        <f t="shared" si="4"/>
        <v>0.0056125345048792805</v>
      </c>
      <c r="M3" s="14">
        <f t="shared" si="5"/>
        <v>10.826999999999998</v>
      </c>
    </row>
    <row r="4" spans="1:13" ht="15">
      <c r="A4" s="4">
        <v>12</v>
      </c>
      <c r="B4" s="29" t="s">
        <v>12</v>
      </c>
      <c r="C4" s="10">
        <v>2570</v>
      </c>
      <c r="D4" s="14">
        <v>1593</v>
      </c>
      <c r="E4" s="11">
        <v>1943</v>
      </c>
      <c r="F4" s="41">
        <f>E4/$E$26</f>
        <v>0.0025940146749404563</v>
      </c>
      <c r="G4" s="17">
        <f t="shared" si="1"/>
        <v>-0.24396887159533073</v>
      </c>
      <c r="H4" s="14">
        <f t="shared" si="2"/>
        <v>-627</v>
      </c>
      <c r="I4" s="87">
        <f t="shared" si="3"/>
        <v>-0.00947559316910987</v>
      </c>
      <c r="J4" s="14">
        <v>1620.863</v>
      </c>
      <c r="K4" s="11">
        <v>1255.337</v>
      </c>
      <c r="L4" s="35">
        <f>(K4-J4)/J4</f>
        <v>-0.22551319883296742</v>
      </c>
      <c r="M4" s="14">
        <f t="shared" si="5"/>
        <v>-365.52600000000007</v>
      </c>
    </row>
    <row r="5" spans="1:13" ht="15">
      <c r="A5" s="4">
        <v>13</v>
      </c>
      <c r="B5" s="29" t="s">
        <v>13</v>
      </c>
      <c r="C5" s="10">
        <v>117180</v>
      </c>
      <c r="D5" s="14">
        <v>126305</v>
      </c>
      <c r="E5" s="11">
        <v>127919</v>
      </c>
      <c r="F5" s="41">
        <f t="shared" si="0"/>
        <v>0.1707790855397366</v>
      </c>
      <c r="G5" s="17">
        <f t="shared" si="1"/>
        <v>0.09164533196791261</v>
      </c>
      <c r="H5" s="14">
        <f t="shared" si="2"/>
        <v>10739</v>
      </c>
      <c r="I5" s="87">
        <f t="shared" si="3"/>
        <v>0.1622940909777845</v>
      </c>
      <c r="J5" s="14">
        <v>127100</v>
      </c>
      <c r="K5" s="11">
        <v>128005.5</v>
      </c>
      <c r="L5" s="35">
        <f t="shared" si="4"/>
        <v>0.007124311565696302</v>
      </c>
      <c r="M5" s="14">
        <f t="shared" si="5"/>
        <v>905.5</v>
      </c>
    </row>
    <row r="6" spans="1:13" ht="15">
      <c r="A6" s="4">
        <v>14</v>
      </c>
      <c r="B6" s="29" t="s">
        <v>14</v>
      </c>
      <c r="C6" s="10">
        <v>202272</v>
      </c>
      <c r="D6" s="14">
        <v>217401</v>
      </c>
      <c r="E6" s="11">
        <v>221750</v>
      </c>
      <c r="F6" s="41">
        <f>E6/$E$26</f>
        <v>0.2960487669418663</v>
      </c>
      <c r="G6" s="17">
        <f t="shared" si="1"/>
        <v>0.09629607657016295</v>
      </c>
      <c r="H6" s="14">
        <f t="shared" si="2"/>
        <v>19478</v>
      </c>
      <c r="I6" s="87">
        <f t="shared" si="3"/>
        <v>0.29436300438265073</v>
      </c>
      <c r="J6" s="14">
        <v>217176.1</v>
      </c>
      <c r="K6" s="11">
        <v>219062.3</v>
      </c>
      <c r="L6" s="35">
        <f t="shared" si="4"/>
        <v>0.00868511774546086</v>
      </c>
      <c r="M6" s="14">
        <f t="shared" si="5"/>
        <v>1886.1999999999825</v>
      </c>
    </row>
    <row r="7" spans="1:13" ht="15">
      <c r="A7" s="4">
        <v>15</v>
      </c>
      <c r="B7" s="29" t="s">
        <v>15</v>
      </c>
      <c r="C7" s="10">
        <v>10317</v>
      </c>
      <c r="D7" s="14">
        <v>11857</v>
      </c>
      <c r="E7" s="11">
        <v>12222</v>
      </c>
      <c r="F7" s="41">
        <f t="shared" si="0"/>
        <v>0.01631705988529195</v>
      </c>
      <c r="G7" s="17">
        <f t="shared" si="1"/>
        <v>0.18464669962198313</v>
      </c>
      <c r="H7" s="14">
        <f t="shared" si="2"/>
        <v>1905</v>
      </c>
      <c r="I7" s="87">
        <f t="shared" si="3"/>
        <v>0.028789481638204623</v>
      </c>
      <c r="J7" s="14">
        <v>12076.09</v>
      </c>
      <c r="K7" s="11">
        <v>12297.42</v>
      </c>
      <c r="L7" s="35">
        <f t="shared" si="4"/>
        <v>0.0183279521765737</v>
      </c>
      <c r="M7" s="14">
        <f t="shared" si="5"/>
        <v>221.32999999999993</v>
      </c>
    </row>
    <row r="8" spans="1:13" ht="15">
      <c r="A8" s="4">
        <v>16</v>
      </c>
      <c r="B8" s="29" t="s">
        <v>16</v>
      </c>
      <c r="C8" s="10">
        <v>6237</v>
      </c>
      <c r="D8" s="14">
        <v>6318</v>
      </c>
      <c r="E8" s="11">
        <v>6489</v>
      </c>
      <c r="F8" s="41">
        <f t="shared" si="0"/>
        <v>0.008663181279304488</v>
      </c>
      <c r="G8" s="17">
        <f t="shared" si="1"/>
        <v>0.04040404040404041</v>
      </c>
      <c r="H8" s="14">
        <f t="shared" si="2"/>
        <v>252</v>
      </c>
      <c r="I8" s="87">
        <f t="shared" si="3"/>
        <v>0.003808372374187698</v>
      </c>
      <c r="J8" s="14">
        <v>6469.728</v>
      </c>
      <c r="K8" s="11">
        <v>6548.872</v>
      </c>
      <c r="L8" s="35">
        <f t="shared" si="4"/>
        <v>0.012232971772538232</v>
      </c>
      <c r="M8" s="14">
        <f t="shared" si="5"/>
        <v>79.14400000000023</v>
      </c>
    </row>
    <row r="9" spans="1:13" ht="15">
      <c r="A9" s="4">
        <v>17</v>
      </c>
      <c r="B9" s="29" t="s">
        <v>17</v>
      </c>
      <c r="C9" s="10">
        <v>7229</v>
      </c>
      <c r="D9" s="14">
        <v>7643</v>
      </c>
      <c r="E9" s="11">
        <v>7996</v>
      </c>
      <c r="F9" s="41">
        <f t="shared" si="0"/>
        <v>0.010675111343707612</v>
      </c>
      <c r="G9" s="17">
        <f t="shared" si="1"/>
        <v>0.10610042882833033</v>
      </c>
      <c r="H9" s="14">
        <f t="shared" si="2"/>
        <v>767</v>
      </c>
      <c r="I9" s="87">
        <f t="shared" si="3"/>
        <v>0.011591355599214145</v>
      </c>
      <c r="J9" s="14">
        <v>7683.269</v>
      </c>
      <c r="K9" s="11">
        <v>7976.52</v>
      </c>
      <c r="L9" s="35">
        <f t="shared" si="4"/>
        <v>0.03816747793159399</v>
      </c>
      <c r="M9" s="14">
        <f t="shared" si="5"/>
        <v>293.2510000000002</v>
      </c>
    </row>
    <row r="10" spans="1:13" ht="15">
      <c r="A10" s="4">
        <v>18</v>
      </c>
      <c r="B10" s="29" t="s">
        <v>18</v>
      </c>
      <c r="C10" s="10">
        <v>16498</v>
      </c>
      <c r="D10" s="14">
        <v>16114</v>
      </c>
      <c r="E10" s="11">
        <v>16279</v>
      </c>
      <c r="F10" s="41">
        <f t="shared" si="0"/>
        <v>0.021733383887470762</v>
      </c>
      <c r="G10" s="17">
        <f t="shared" si="1"/>
        <v>-0.01327433628318584</v>
      </c>
      <c r="H10" s="14">
        <f t="shared" si="2"/>
        <v>-219</v>
      </c>
      <c r="I10" s="87">
        <f t="shared" si="3"/>
        <v>-0.0033096569442345476</v>
      </c>
      <c r="J10" s="14">
        <v>16255.08</v>
      </c>
      <c r="K10" s="11">
        <v>16232.25</v>
      </c>
      <c r="L10" s="35">
        <f t="shared" si="4"/>
        <v>-0.0014044840136129707</v>
      </c>
      <c r="M10" s="14">
        <f t="shared" si="5"/>
        <v>-22.829999999999927</v>
      </c>
    </row>
    <row r="11" spans="1:13" ht="15">
      <c r="A11" s="4">
        <v>19</v>
      </c>
      <c r="B11" s="29" t="s">
        <v>19</v>
      </c>
      <c r="C11" s="10">
        <v>1005</v>
      </c>
      <c r="D11" s="14">
        <v>1040</v>
      </c>
      <c r="E11" s="11">
        <v>1025</v>
      </c>
      <c r="F11" s="41">
        <f t="shared" si="0"/>
        <v>0.0013684328573412084</v>
      </c>
      <c r="G11" s="17">
        <f t="shared" si="1"/>
        <v>0.01990049751243781</v>
      </c>
      <c r="H11" s="14">
        <f t="shared" si="2"/>
        <v>20</v>
      </c>
      <c r="I11" s="87">
        <f t="shared" si="3"/>
        <v>0.0003022517757291824</v>
      </c>
      <c r="J11" s="14">
        <v>1102.344</v>
      </c>
      <c r="K11" s="11">
        <v>1101.923</v>
      </c>
      <c r="L11" s="35">
        <f t="shared" si="4"/>
        <v>-0.00038191344988501694</v>
      </c>
      <c r="M11" s="14">
        <f t="shared" si="5"/>
        <v>-0.4210000000000491</v>
      </c>
    </row>
    <row r="12" spans="1:13" ht="15">
      <c r="A12" s="4">
        <v>20</v>
      </c>
      <c r="B12" s="29" t="s">
        <v>20</v>
      </c>
      <c r="C12" s="10">
        <v>17196</v>
      </c>
      <c r="D12" s="14">
        <v>15704</v>
      </c>
      <c r="E12" s="11">
        <v>15761</v>
      </c>
      <c r="F12" s="41">
        <f t="shared" si="0"/>
        <v>0.02104182464834613</v>
      </c>
      <c r="G12" s="17">
        <f t="shared" si="1"/>
        <v>-0.08344963945103512</v>
      </c>
      <c r="H12" s="14">
        <f t="shared" si="2"/>
        <v>-1435</v>
      </c>
      <c r="I12" s="87">
        <f t="shared" si="3"/>
        <v>-0.021686564908568837</v>
      </c>
      <c r="J12" s="14">
        <v>15969.62</v>
      </c>
      <c r="K12" s="11">
        <v>15999.98</v>
      </c>
      <c r="L12" s="35">
        <f t="shared" si="4"/>
        <v>0.0019011097321037546</v>
      </c>
      <c r="M12" s="14">
        <f t="shared" si="5"/>
        <v>30.359999999998763</v>
      </c>
    </row>
    <row r="13" spans="1:13" ht="15">
      <c r="A13" s="4">
        <v>21</v>
      </c>
      <c r="B13" s="29" t="s">
        <v>21</v>
      </c>
      <c r="C13" s="10">
        <v>3529</v>
      </c>
      <c r="D13" s="14">
        <v>5789</v>
      </c>
      <c r="E13" s="11">
        <v>5864</v>
      </c>
      <c r="F13" s="41">
        <f t="shared" si="0"/>
        <v>0.007828771000437898</v>
      </c>
      <c r="G13" s="17">
        <f t="shared" si="1"/>
        <v>0.6616605270614905</v>
      </c>
      <c r="H13" s="14">
        <f t="shared" si="2"/>
        <v>2335</v>
      </c>
      <c r="I13" s="87">
        <f t="shared" si="3"/>
        <v>0.035287894816382046</v>
      </c>
      <c r="J13" s="14">
        <v>5976.372</v>
      </c>
      <c r="K13" s="11">
        <v>6159.45</v>
      </c>
      <c r="L13" s="35">
        <f t="shared" si="4"/>
        <v>0.030633635255636615</v>
      </c>
      <c r="M13" s="14">
        <f t="shared" si="5"/>
        <v>183.07799999999952</v>
      </c>
    </row>
    <row r="14" spans="1:13" ht="15">
      <c r="A14" s="4">
        <v>22</v>
      </c>
      <c r="B14" s="29" t="s">
        <v>22</v>
      </c>
      <c r="C14" s="10">
        <v>27422</v>
      </c>
      <c r="D14" s="14">
        <v>31412</v>
      </c>
      <c r="E14" s="11">
        <v>31774</v>
      </c>
      <c r="F14" s="41">
        <f t="shared" si="0"/>
        <v>0.042420083521131274</v>
      </c>
      <c r="G14" s="17">
        <f t="shared" si="1"/>
        <v>0.1587046896652323</v>
      </c>
      <c r="H14" s="14">
        <f t="shared" si="2"/>
        <v>4352</v>
      </c>
      <c r="I14" s="87">
        <f t="shared" si="3"/>
        <v>0.06576998639867009</v>
      </c>
      <c r="J14" s="14">
        <v>31414.05</v>
      </c>
      <c r="K14" s="11">
        <v>31753.65</v>
      </c>
      <c r="L14" s="35">
        <f t="shared" si="4"/>
        <v>0.010810449464491277</v>
      </c>
      <c r="M14" s="14">
        <f t="shared" si="5"/>
        <v>339.6000000000022</v>
      </c>
    </row>
    <row r="15" spans="1:13" ht="15">
      <c r="A15" s="4">
        <v>23</v>
      </c>
      <c r="B15" s="29" t="s">
        <v>23</v>
      </c>
      <c r="C15" s="10">
        <v>20708</v>
      </c>
      <c r="D15" s="14">
        <v>21448</v>
      </c>
      <c r="E15" s="11">
        <v>22367</v>
      </c>
      <c r="F15" s="41">
        <f t="shared" si="0"/>
        <v>0.029861207531854447</v>
      </c>
      <c r="G15" s="17">
        <f t="shared" si="1"/>
        <v>0.0801139656171528</v>
      </c>
      <c r="H15" s="14">
        <f t="shared" si="2"/>
        <v>1659</v>
      </c>
      <c r="I15" s="87">
        <f t="shared" si="3"/>
        <v>0.02507178479673568</v>
      </c>
      <c r="J15" s="14">
        <v>23075.16</v>
      </c>
      <c r="K15" s="11">
        <v>23289.93</v>
      </c>
      <c r="L15" s="35">
        <f t="shared" si="4"/>
        <v>0.009307411086207005</v>
      </c>
      <c r="M15" s="14">
        <f t="shared" si="5"/>
        <v>214.77000000000044</v>
      </c>
    </row>
    <row r="16" spans="1:13" ht="15">
      <c r="A16" s="4">
        <v>24</v>
      </c>
      <c r="B16" s="29" t="s">
        <v>24</v>
      </c>
      <c r="C16" s="10">
        <v>12260</v>
      </c>
      <c r="D16" s="14">
        <v>12367</v>
      </c>
      <c r="E16" s="11">
        <v>12405</v>
      </c>
      <c r="F16" s="41">
        <f t="shared" si="0"/>
        <v>0.016561375214944087</v>
      </c>
      <c r="G16" s="17">
        <f t="shared" si="1"/>
        <v>0.011827079934747145</v>
      </c>
      <c r="H16" s="14">
        <f t="shared" si="2"/>
        <v>145</v>
      </c>
      <c r="I16" s="87">
        <f t="shared" si="3"/>
        <v>0.0021913253740365726</v>
      </c>
      <c r="J16" s="14">
        <v>12539.31</v>
      </c>
      <c r="K16" s="11">
        <v>12563.5</v>
      </c>
      <c r="L16" s="35">
        <f t="shared" si="4"/>
        <v>0.0019291332617185882</v>
      </c>
      <c r="M16" s="14">
        <f t="shared" si="5"/>
        <v>24.19000000000051</v>
      </c>
    </row>
    <row r="17" spans="1:13" ht="15">
      <c r="A17" s="4">
        <v>25</v>
      </c>
      <c r="B17" s="29" t="s">
        <v>25</v>
      </c>
      <c r="C17" s="10">
        <v>39722</v>
      </c>
      <c r="D17" s="14">
        <v>43851</v>
      </c>
      <c r="E17" s="11">
        <v>44108</v>
      </c>
      <c r="F17" s="41">
        <f t="shared" si="0"/>
        <v>0.05888666972839612</v>
      </c>
      <c r="G17" s="17">
        <f t="shared" si="1"/>
        <v>0.11041740093650873</v>
      </c>
      <c r="H17" s="14">
        <f t="shared" si="2"/>
        <v>4386</v>
      </c>
      <c r="I17" s="87">
        <f t="shared" si="3"/>
        <v>0.0662838144174097</v>
      </c>
      <c r="J17" s="14">
        <v>44247.98</v>
      </c>
      <c r="K17" s="11">
        <v>44341.99</v>
      </c>
      <c r="L17" s="35">
        <f t="shared" si="4"/>
        <v>0.0021246167621661997</v>
      </c>
      <c r="M17" s="14">
        <f t="shared" si="5"/>
        <v>94.00999999999476</v>
      </c>
    </row>
    <row r="18" spans="1:13" ht="15">
      <c r="A18" s="4">
        <v>26</v>
      </c>
      <c r="B18" s="29" t="s">
        <v>26</v>
      </c>
      <c r="C18" s="10">
        <v>11598</v>
      </c>
      <c r="D18" s="14">
        <v>9773</v>
      </c>
      <c r="E18" s="11">
        <v>9780</v>
      </c>
      <c r="F18" s="41">
        <f t="shared" si="0"/>
        <v>0.013056852043704407</v>
      </c>
      <c r="G18" s="17">
        <f t="shared" si="1"/>
        <v>-0.15675116399379202</v>
      </c>
      <c r="H18" s="14">
        <f t="shared" si="2"/>
        <v>-1818</v>
      </c>
      <c r="I18" s="87">
        <f t="shared" si="3"/>
        <v>-0.02747468641378268</v>
      </c>
      <c r="J18" s="14">
        <v>9942.519</v>
      </c>
      <c r="K18" s="11">
        <v>9971.305</v>
      </c>
      <c r="L18" s="35">
        <f t="shared" si="4"/>
        <v>0.0028952421413527153</v>
      </c>
      <c r="M18" s="14">
        <f t="shared" si="5"/>
        <v>28.786000000000058</v>
      </c>
    </row>
    <row r="19" spans="1:13" ht="15">
      <c r="A19" s="4">
        <v>27</v>
      </c>
      <c r="B19" s="29" t="s">
        <v>27</v>
      </c>
      <c r="C19" s="10">
        <v>16312</v>
      </c>
      <c r="D19" s="14">
        <v>20435</v>
      </c>
      <c r="E19" s="11">
        <v>20236</v>
      </c>
      <c r="F19" s="41">
        <f t="shared" si="0"/>
        <v>0.02701620224503092</v>
      </c>
      <c r="G19" s="17">
        <f t="shared" si="1"/>
        <v>0.2405590975968612</v>
      </c>
      <c r="H19" s="14">
        <f t="shared" si="2"/>
        <v>3924</v>
      </c>
      <c r="I19" s="87">
        <f t="shared" si="3"/>
        <v>0.05930179839806559</v>
      </c>
      <c r="J19" s="14">
        <v>20583.59</v>
      </c>
      <c r="K19" s="11">
        <v>20376.25</v>
      </c>
      <c r="L19" s="35">
        <f t="shared" si="4"/>
        <v>-0.01007307277301968</v>
      </c>
      <c r="M19" s="14">
        <f t="shared" si="5"/>
        <v>-207.34000000000015</v>
      </c>
    </row>
    <row r="20" spans="1:13" ht="15">
      <c r="A20" s="4">
        <v>28</v>
      </c>
      <c r="B20" s="29" t="s">
        <v>28</v>
      </c>
      <c r="C20" s="10">
        <v>22986</v>
      </c>
      <c r="D20" s="14">
        <v>21789</v>
      </c>
      <c r="E20" s="11">
        <v>22424</v>
      </c>
      <c r="F20" s="41">
        <f t="shared" si="0"/>
        <v>0.02993730574928708</v>
      </c>
      <c r="G20" s="17">
        <f t="shared" si="1"/>
        <v>-0.02444966501348647</v>
      </c>
      <c r="H20" s="14">
        <f t="shared" si="2"/>
        <v>-562</v>
      </c>
      <c r="I20" s="87">
        <f t="shared" si="3"/>
        <v>-0.008493274897990026</v>
      </c>
      <c r="J20" s="14">
        <v>22323.49</v>
      </c>
      <c r="K20" s="11">
        <v>22608.77</v>
      </c>
      <c r="L20" s="35">
        <f t="shared" si="4"/>
        <v>0.012779363800194272</v>
      </c>
      <c r="M20" s="14">
        <f t="shared" si="5"/>
        <v>285.27999999999884</v>
      </c>
    </row>
    <row r="21" spans="1:13" ht="15">
      <c r="A21" s="4">
        <v>29</v>
      </c>
      <c r="B21" s="29" t="s">
        <v>29</v>
      </c>
      <c r="C21" s="10">
        <v>12686</v>
      </c>
      <c r="D21" s="14">
        <v>17025</v>
      </c>
      <c r="E21" s="11">
        <v>17077</v>
      </c>
      <c r="F21" s="41">
        <f t="shared" si="0"/>
        <v>0.022798758931527625</v>
      </c>
      <c r="G21" s="17">
        <f t="shared" si="1"/>
        <v>0.34612959167586316</v>
      </c>
      <c r="H21" s="14">
        <f t="shared" si="2"/>
        <v>4391</v>
      </c>
      <c r="I21" s="87">
        <f t="shared" si="3"/>
        <v>0.066359377361342</v>
      </c>
      <c r="J21" s="14">
        <v>16849</v>
      </c>
      <c r="K21" s="11">
        <v>17119.38</v>
      </c>
      <c r="L21" s="35">
        <f t="shared" si="4"/>
        <v>0.016047243159831505</v>
      </c>
      <c r="M21" s="14">
        <f t="shared" si="5"/>
        <v>270.380000000001</v>
      </c>
    </row>
    <row r="22" spans="1:13" ht="15">
      <c r="A22" s="4">
        <v>30</v>
      </c>
      <c r="B22" s="29" t="s">
        <v>30</v>
      </c>
      <c r="C22" s="10">
        <v>2224</v>
      </c>
      <c r="D22" s="14">
        <v>2552</v>
      </c>
      <c r="E22" s="11">
        <v>2551</v>
      </c>
      <c r="F22" s="41">
        <f t="shared" si="0"/>
        <v>0.0034057289942218756</v>
      </c>
      <c r="G22" s="17">
        <f t="shared" si="1"/>
        <v>0.14703237410071943</v>
      </c>
      <c r="H22" s="14">
        <f t="shared" si="2"/>
        <v>327</v>
      </c>
      <c r="I22" s="87">
        <f t="shared" si="3"/>
        <v>0.004941816533172132</v>
      </c>
      <c r="J22" s="14">
        <v>2445.814</v>
      </c>
      <c r="K22" s="11">
        <v>2467.885</v>
      </c>
      <c r="L22" s="35">
        <f t="shared" si="4"/>
        <v>0.009023989559304333</v>
      </c>
      <c r="M22" s="14">
        <f t="shared" si="5"/>
        <v>22.071000000000367</v>
      </c>
    </row>
    <row r="23" spans="1:13" ht="15">
      <c r="A23" s="4">
        <v>31</v>
      </c>
      <c r="B23" s="29" t="s">
        <v>31</v>
      </c>
      <c r="C23" s="10">
        <v>12863</v>
      </c>
      <c r="D23" s="14">
        <v>16274</v>
      </c>
      <c r="E23" s="11">
        <v>16685</v>
      </c>
      <c r="F23" s="41">
        <f t="shared" si="0"/>
        <v>0.0222754168046225</v>
      </c>
      <c r="G23" s="17">
        <f t="shared" si="1"/>
        <v>0.29713130684910205</v>
      </c>
      <c r="H23" s="14">
        <f t="shared" si="2"/>
        <v>3822</v>
      </c>
      <c r="I23" s="87">
        <f t="shared" si="3"/>
        <v>0.05776031434184676</v>
      </c>
      <c r="J23" s="14">
        <v>16501.06</v>
      </c>
      <c r="K23" s="11">
        <v>16966.12</v>
      </c>
      <c r="L23" s="35">
        <f t="shared" si="4"/>
        <v>0.028183643959842436</v>
      </c>
      <c r="M23" s="14">
        <f t="shared" si="5"/>
        <v>465.0599999999977</v>
      </c>
    </row>
    <row r="24" spans="1:13" ht="15">
      <c r="A24" s="4">
        <v>32</v>
      </c>
      <c r="B24" s="29" t="s">
        <v>32</v>
      </c>
      <c r="C24" s="10">
        <v>8493</v>
      </c>
      <c r="D24" s="14">
        <v>10815</v>
      </c>
      <c r="E24" s="11">
        <v>10834</v>
      </c>
      <c r="F24" s="41">
        <f t="shared" si="0"/>
        <v>0.014464001537985025</v>
      </c>
      <c r="G24" s="17">
        <f t="shared" si="1"/>
        <v>0.27563876133286236</v>
      </c>
      <c r="H24" s="14">
        <f t="shared" si="2"/>
        <v>2341</v>
      </c>
      <c r="I24" s="87">
        <f t="shared" si="3"/>
        <v>0.0353785703491008</v>
      </c>
      <c r="J24" s="14">
        <v>10793.27</v>
      </c>
      <c r="K24" s="11">
        <v>10889.63</v>
      </c>
      <c r="L24" s="35">
        <f t="shared" si="4"/>
        <v>0.00892778555525793</v>
      </c>
      <c r="M24" s="14">
        <f t="shared" si="5"/>
        <v>96.35999999999876</v>
      </c>
    </row>
    <row r="25" spans="1:13" ht="15.75" thickBot="1">
      <c r="A25" s="4">
        <v>33</v>
      </c>
      <c r="B25" s="29" t="s">
        <v>33</v>
      </c>
      <c r="C25" s="10">
        <v>19634</v>
      </c>
      <c r="D25" s="14">
        <v>18270</v>
      </c>
      <c r="E25" s="11">
        <v>18077</v>
      </c>
      <c r="F25" s="41">
        <f t="shared" si="0"/>
        <v>0.02413381537771417</v>
      </c>
      <c r="G25" s="17">
        <f t="shared" si="1"/>
        <v>-0.07930121218294794</v>
      </c>
      <c r="H25" s="14">
        <f t="shared" si="2"/>
        <v>-1557</v>
      </c>
      <c r="I25" s="87">
        <f t="shared" si="3"/>
        <v>-0.02353030074051685</v>
      </c>
      <c r="J25" s="14">
        <v>18769.67</v>
      </c>
      <c r="K25" s="11">
        <v>18449.21</v>
      </c>
      <c r="L25" s="35">
        <f t="shared" si="4"/>
        <v>-0.01707328898163895</v>
      </c>
      <c r="M25" s="14">
        <f t="shared" si="5"/>
        <v>-320.4599999999991</v>
      </c>
    </row>
    <row r="26" spans="1:13" ht="15.75" thickBot="1">
      <c r="A26" s="173" t="s">
        <v>261</v>
      </c>
      <c r="B26" s="178"/>
      <c r="C26" s="56">
        <v>682862</v>
      </c>
      <c r="D26" s="56">
        <v>738834</v>
      </c>
      <c r="E26" s="56">
        <v>749032</v>
      </c>
      <c r="F26" s="43">
        <f>E26/$E$26</f>
        <v>1</v>
      </c>
      <c r="G26" s="26">
        <f>(E26-C26)/C26</f>
        <v>0.09690098438630353</v>
      </c>
      <c r="H26" s="55">
        <f>E26-C26</f>
        <v>66170</v>
      </c>
      <c r="I26" s="88">
        <f>H26/$H$26</f>
        <v>1</v>
      </c>
      <c r="J26" s="141">
        <v>750873.4</v>
      </c>
      <c r="K26" s="167">
        <v>757449.2</v>
      </c>
      <c r="L26" s="37">
        <f>(K26-J26)/J26</f>
        <v>0.008757534892033637</v>
      </c>
      <c r="M26" s="55">
        <f>K26-J26</f>
        <v>6575.79999999993</v>
      </c>
    </row>
    <row r="27" spans="8:9" ht="15">
      <c r="H27" s="93"/>
      <c r="I27" s="94"/>
    </row>
  </sheetData>
  <sheetProtection/>
  <autoFilter ref="A1:M27"/>
  <mergeCells count="1">
    <mergeCell ref="A26:B2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8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3" sqref="F3"/>
    </sheetView>
  </sheetViews>
  <sheetFormatPr defaultColWidth="8.8515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9.28125" style="0" customWidth="1"/>
    <col min="7" max="7" width="18.140625" style="0" customWidth="1"/>
    <col min="8" max="8" width="30.421875" style="0" customWidth="1"/>
    <col min="9" max="9" width="27.421875" style="0" customWidth="1"/>
    <col min="10" max="10" width="22.28125" style="0" customWidth="1"/>
    <col min="11" max="12" width="28.28125" style="0" customWidth="1"/>
    <col min="13" max="13" width="29.8515625" style="0" customWidth="1"/>
    <col min="14" max="14" width="30.421875" style="0" customWidth="1"/>
  </cols>
  <sheetData>
    <row r="1" spans="1:14" s="70" customFormat="1" ht="60.75" thickBot="1">
      <c r="A1" s="12" t="s">
        <v>92</v>
      </c>
      <c r="B1" s="27" t="s">
        <v>175</v>
      </c>
      <c r="C1" s="75">
        <v>40969</v>
      </c>
      <c r="D1" s="95">
        <v>41306</v>
      </c>
      <c r="E1" s="103">
        <v>41334</v>
      </c>
      <c r="F1" s="42" t="s">
        <v>326</v>
      </c>
      <c r="G1" s="42" t="s">
        <v>303</v>
      </c>
      <c r="H1" s="71" t="s">
        <v>327</v>
      </c>
      <c r="I1" s="73" t="s">
        <v>328</v>
      </c>
      <c r="J1" s="73" t="s">
        <v>306</v>
      </c>
      <c r="K1" s="107" t="s">
        <v>285</v>
      </c>
      <c r="L1" s="73" t="s">
        <v>295</v>
      </c>
      <c r="M1" s="71" t="s">
        <v>329</v>
      </c>
      <c r="N1" s="73" t="s">
        <v>330</v>
      </c>
    </row>
    <row r="2" spans="1:14" ht="15">
      <c r="A2" s="21">
        <v>1</v>
      </c>
      <c r="B2" s="22" t="s">
        <v>93</v>
      </c>
      <c r="C2" s="100">
        <v>52232</v>
      </c>
      <c r="D2" s="13">
        <v>56623</v>
      </c>
      <c r="E2" s="9">
        <v>57535</v>
      </c>
      <c r="F2" s="129">
        <f>E2/4a_İl!E2</f>
        <v>0.21887411172147236</v>
      </c>
      <c r="G2" s="78">
        <f>E2/$E$83</f>
        <v>0.01889801280998522</v>
      </c>
      <c r="H2" s="40">
        <f aca="true" t="shared" si="0" ref="H2:H33">(E2-C2)/C2</f>
        <v>0.10152779905039057</v>
      </c>
      <c r="I2" s="100">
        <f aca="true" t="shared" si="1" ref="I2:I33">E2-C2</f>
        <v>5303</v>
      </c>
      <c r="J2" s="45">
        <f aca="true" t="shared" si="2" ref="J2:J33">I2/$I$83</f>
        <v>0.01820966351783366</v>
      </c>
      <c r="K2" s="13">
        <v>56586.5</v>
      </c>
      <c r="L2" s="9">
        <v>57110.76</v>
      </c>
      <c r="M2" s="45">
        <f>(L2-K2)/K2</f>
        <v>0.009264753960750391</v>
      </c>
      <c r="N2" s="13">
        <f>L2-K2</f>
        <v>524.260000000002</v>
      </c>
    </row>
    <row r="3" spans="1:14" ht="15">
      <c r="A3" s="1">
        <v>2</v>
      </c>
      <c r="B3" s="23" t="s">
        <v>94</v>
      </c>
      <c r="C3" s="10">
        <v>6936</v>
      </c>
      <c r="D3" s="14">
        <v>7101</v>
      </c>
      <c r="E3" s="11">
        <v>7155</v>
      </c>
      <c r="F3" s="130">
        <f>E3/4a_İl!E3</f>
        <v>0.17727948463825569</v>
      </c>
      <c r="G3" s="79">
        <f aca="true" t="shared" si="3" ref="G3:G33">E3/$E$83</f>
        <v>0.002350139595992774</v>
      </c>
      <c r="H3" s="41">
        <f t="shared" si="0"/>
        <v>0.03157439446366782</v>
      </c>
      <c r="I3" s="10">
        <f t="shared" si="1"/>
        <v>219</v>
      </c>
      <c r="J3" s="35">
        <f t="shared" si="2"/>
        <v>0.0007520113728843241</v>
      </c>
      <c r="K3" s="14">
        <v>6966.256</v>
      </c>
      <c r="L3" s="11">
        <v>6872.409</v>
      </c>
      <c r="M3" s="35">
        <f aca="true" t="shared" si="4" ref="M3:M33">(L3-K3)/K3</f>
        <v>-0.013471655362651137</v>
      </c>
      <c r="N3" s="14">
        <f aca="true" t="shared" si="5" ref="N3:N33">L3-K3</f>
        <v>-93.84700000000066</v>
      </c>
    </row>
    <row r="4" spans="1:14" ht="15">
      <c r="A4" s="1">
        <v>3</v>
      </c>
      <c r="B4" s="23" t="s">
        <v>95</v>
      </c>
      <c r="C4" s="10">
        <v>12059</v>
      </c>
      <c r="D4" s="14">
        <v>13412</v>
      </c>
      <c r="E4" s="11">
        <v>13446</v>
      </c>
      <c r="F4" s="130">
        <f>E4/4a_İl!E4</f>
        <v>0.182385415677604</v>
      </c>
      <c r="G4" s="79">
        <f>E4/$E$83</f>
        <v>0.004416488750205288</v>
      </c>
      <c r="H4" s="41">
        <f t="shared" si="0"/>
        <v>0.11501782900738038</v>
      </c>
      <c r="I4" s="10">
        <f t="shared" si="1"/>
        <v>1387</v>
      </c>
      <c r="J4" s="35">
        <f t="shared" si="2"/>
        <v>0.004762738694934053</v>
      </c>
      <c r="K4" s="14">
        <v>13727.69</v>
      </c>
      <c r="L4" s="11">
        <v>13828.62</v>
      </c>
      <c r="M4" s="35">
        <f t="shared" si="4"/>
        <v>0.007352293066058477</v>
      </c>
      <c r="N4" s="14">
        <f t="shared" si="5"/>
        <v>100.93000000000029</v>
      </c>
    </row>
    <row r="5" spans="1:14" ht="15">
      <c r="A5" s="1">
        <v>4</v>
      </c>
      <c r="B5" s="23" t="s">
        <v>96</v>
      </c>
      <c r="C5" s="10">
        <v>2259</v>
      </c>
      <c r="D5" s="14">
        <v>2831</v>
      </c>
      <c r="E5" s="11">
        <v>2832</v>
      </c>
      <c r="F5" s="130">
        <f>E5/4a_İl!E5</f>
        <v>0.1457689932056825</v>
      </c>
      <c r="G5" s="79">
        <f t="shared" si="3"/>
        <v>0.0009302020036130727</v>
      </c>
      <c r="H5" s="41">
        <f>(E5-C5)/C5</f>
        <v>0.2536520584329349</v>
      </c>
      <c r="I5" s="10">
        <f t="shared" si="1"/>
        <v>573</v>
      </c>
      <c r="J5" s="35">
        <f t="shared" si="2"/>
        <v>0.0019675914002863825</v>
      </c>
      <c r="K5" s="14">
        <v>2587.575</v>
      </c>
      <c r="L5" s="11">
        <v>2593.17</v>
      </c>
      <c r="M5" s="35">
        <f t="shared" si="4"/>
        <v>0.0021622561664880265</v>
      </c>
      <c r="N5" s="14">
        <f t="shared" si="5"/>
        <v>5.595000000000255</v>
      </c>
    </row>
    <row r="6" spans="1:14" ht="15">
      <c r="A6" s="1">
        <v>5</v>
      </c>
      <c r="B6" s="23" t="s">
        <v>97</v>
      </c>
      <c r="C6" s="10">
        <v>6094</v>
      </c>
      <c r="D6" s="14">
        <v>6681</v>
      </c>
      <c r="E6" s="11">
        <v>6651</v>
      </c>
      <c r="F6" s="130">
        <f>E6/4a_İl!E6</f>
        <v>0.19575582764304214</v>
      </c>
      <c r="G6" s="79">
        <f t="shared" si="3"/>
        <v>0.002184595171620956</v>
      </c>
      <c r="H6" s="41">
        <f t="shared" si="0"/>
        <v>0.0914013784049885</v>
      </c>
      <c r="I6" s="10">
        <f t="shared" si="1"/>
        <v>557</v>
      </c>
      <c r="J6" s="35">
        <f t="shared" si="2"/>
        <v>0.0019126499301213176</v>
      </c>
      <c r="K6" s="14">
        <v>6675.762</v>
      </c>
      <c r="L6" s="11">
        <v>6592.784</v>
      </c>
      <c r="M6" s="35">
        <f t="shared" si="4"/>
        <v>-0.012429742102849093</v>
      </c>
      <c r="N6" s="14">
        <f t="shared" si="5"/>
        <v>-82.97800000000007</v>
      </c>
    </row>
    <row r="7" spans="1:14" ht="15">
      <c r="A7" s="1">
        <v>6</v>
      </c>
      <c r="B7" s="23" t="s">
        <v>98</v>
      </c>
      <c r="C7" s="10">
        <v>251694</v>
      </c>
      <c r="D7" s="14">
        <v>279205</v>
      </c>
      <c r="E7" s="11">
        <v>283728</v>
      </c>
      <c r="F7" s="130">
        <f>E7/4a_İl!E7</f>
        <v>0.27782994803320316</v>
      </c>
      <c r="G7" s="79">
        <f t="shared" si="3"/>
        <v>0.09319362785350632</v>
      </c>
      <c r="H7" s="41">
        <f t="shared" si="0"/>
        <v>0.12727359412620087</v>
      </c>
      <c r="I7" s="10">
        <f t="shared" si="1"/>
        <v>32034</v>
      </c>
      <c r="J7" s="35">
        <f t="shared" si="2"/>
        <v>0.10999969095423032</v>
      </c>
      <c r="K7" s="14">
        <v>284403.4</v>
      </c>
      <c r="L7" s="11">
        <v>283676.1</v>
      </c>
      <c r="M7" s="35">
        <f t="shared" si="4"/>
        <v>-0.0025572830704557207</v>
      </c>
      <c r="N7" s="14">
        <f t="shared" si="5"/>
        <v>-727.3000000000466</v>
      </c>
    </row>
    <row r="8" spans="1:14" ht="15">
      <c r="A8" s="1">
        <v>7</v>
      </c>
      <c r="B8" s="23" t="s">
        <v>99</v>
      </c>
      <c r="C8" s="10">
        <v>104808</v>
      </c>
      <c r="D8" s="14">
        <v>104820</v>
      </c>
      <c r="E8" s="11">
        <v>114921</v>
      </c>
      <c r="F8" s="130">
        <f>E8/4a_İl!E8</f>
        <v>0.25950438976804685</v>
      </c>
      <c r="G8" s="79">
        <f t="shared" si="3"/>
        <v>0.037747084907209724</v>
      </c>
      <c r="H8" s="41">
        <f t="shared" si="0"/>
        <v>0.09649072589878635</v>
      </c>
      <c r="I8" s="10">
        <f t="shared" si="1"/>
        <v>10113</v>
      </c>
      <c r="J8" s="35">
        <f t="shared" si="2"/>
        <v>0.03472644298620626</v>
      </c>
      <c r="K8" s="14">
        <v>124264.3</v>
      </c>
      <c r="L8" s="11">
        <v>125419.4</v>
      </c>
      <c r="M8" s="35">
        <f t="shared" si="4"/>
        <v>0.00929550965160542</v>
      </c>
      <c r="N8" s="14">
        <f t="shared" si="5"/>
        <v>1155.0999999999913</v>
      </c>
    </row>
    <row r="9" spans="1:14" ht="15">
      <c r="A9" s="1">
        <v>8</v>
      </c>
      <c r="B9" s="23" t="s">
        <v>100</v>
      </c>
      <c r="C9" s="10">
        <v>3060</v>
      </c>
      <c r="D9" s="14">
        <v>3687</v>
      </c>
      <c r="E9" s="11">
        <v>3654</v>
      </c>
      <c r="F9" s="130">
        <f>E9/4a_İl!E9</f>
        <v>0.17132408102025506</v>
      </c>
      <c r="G9" s="79">
        <f t="shared" si="3"/>
        <v>0.0012001970766956807</v>
      </c>
      <c r="H9" s="41">
        <f t="shared" si="0"/>
        <v>0.19411764705882353</v>
      </c>
      <c r="I9" s="10">
        <f t="shared" si="1"/>
        <v>594</v>
      </c>
      <c r="J9" s="35">
        <f t="shared" si="2"/>
        <v>0.00203970207987803</v>
      </c>
      <c r="K9" s="14">
        <v>3641.391</v>
      </c>
      <c r="L9" s="11">
        <v>3632.471</v>
      </c>
      <c r="M9" s="35">
        <f t="shared" si="4"/>
        <v>-0.0024496133483056536</v>
      </c>
      <c r="N9" s="14">
        <f t="shared" si="5"/>
        <v>-8.920000000000073</v>
      </c>
    </row>
    <row r="10" spans="1:14" ht="15">
      <c r="A10" s="1">
        <v>9</v>
      </c>
      <c r="B10" s="23" t="s">
        <v>101</v>
      </c>
      <c r="C10" s="10">
        <v>30166</v>
      </c>
      <c r="D10" s="14">
        <v>32226</v>
      </c>
      <c r="E10" s="11">
        <v>32959</v>
      </c>
      <c r="F10" s="130">
        <f>E10/4a_İl!E10</f>
        <v>0.26893670493582367</v>
      </c>
      <c r="G10" s="79">
        <f t="shared" si="3"/>
        <v>0.010825751354902283</v>
      </c>
      <c r="H10" s="41">
        <f t="shared" si="0"/>
        <v>0.09258768149572366</v>
      </c>
      <c r="I10" s="10">
        <f t="shared" si="1"/>
        <v>2793</v>
      </c>
      <c r="J10" s="35">
        <f t="shared" si="2"/>
        <v>0.00959072038568912</v>
      </c>
      <c r="K10" s="14">
        <v>34388.58</v>
      </c>
      <c r="L10" s="11">
        <v>34654.5</v>
      </c>
      <c r="M10" s="35">
        <f t="shared" si="4"/>
        <v>0.007732799667796642</v>
      </c>
      <c r="N10" s="14">
        <f t="shared" si="5"/>
        <v>265.91999999999825</v>
      </c>
    </row>
    <row r="11" spans="1:14" ht="15">
      <c r="A11" s="1">
        <v>10</v>
      </c>
      <c r="B11" s="23" t="s">
        <v>102</v>
      </c>
      <c r="C11" s="10">
        <v>30706</v>
      </c>
      <c r="D11" s="14">
        <v>32288</v>
      </c>
      <c r="E11" s="11">
        <v>32568</v>
      </c>
      <c r="F11" s="130">
        <f>E11/4a_İl!E11</f>
        <v>0.23555960595408584</v>
      </c>
      <c r="G11" s="79">
        <f t="shared" si="3"/>
        <v>0.010697323041550336</v>
      </c>
      <c r="H11" s="41">
        <f t="shared" si="0"/>
        <v>0.06063961440760764</v>
      </c>
      <c r="I11" s="10">
        <f t="shared" si="1"/>
        <v>1862</v>
      </c>
      <c r="J11" s="35">
        <f t="shared" si="2"/>
        <v>0.006393813590459414</v>
      </c>
      <c r="K11" s="14">
        <v>33531.85</v>
      </c>
      <c r="L11" s="11">
        <v>33709.92</v>
      </c>
      <c r="M11" s="35">
        <f t="shared" si="4"/>
        <v>0.005310473475218329</v>
      </c>
      <c r="N11" s="14">
        <f t="shared" si="5"/>
        <v>178.0699999999997</v>
      </c>
    </row>
    <row r="12" spans="1:14" ht="15">
      <c r="A12" s="1">
        <v>11</v>
      </c>
      <c r="B12" s="23" t="s">
        <v>103</v>
      </c>
      <c r="C12" s="10">
        <v>7476</v>
      </c>
      <c r="D12" s="14">
        <v>8301</v>
      </c>
      <c r="E12" s="11">
        <v>8470</v>
      </c>
      <c r="F12" s="130">
        <f>E12/4a_İl!E12</f>
        <v>0.21387808696530478</v>
      </c>
      <c r="G12" s="79">
        <f t="shared" si="3"/>
        <v>0.002782066020693053</v>
      </c>
      <c r="H12" s="41">
        <f t="shared" si="0"/>
        <v>0.13295880149812733</v>
      </c>
      <c r="I12" s="10">
        <f t="shared" si="1"/>
        <v>994</v>
      </c>
      <c r="J12" s="35">
        <f t="shared" si="2"/>
        <v>0.0034132388340046495</v>
      </c>
      <c r="K12" s="14">
        <v>8590.603</v>
      </c>
      <c r="L12" s="11">
        <v>8691.965</v>
      </c>
      <c r="M12" s="35">
        <f t="shared" si="4"/>
        <v>0.011799171722869862</v>
      </c>
      <c r="N12" s="14">
        <f t="shared" si="5"/>
        <v>101.36200000000099</v>
      </c>
    </row>
    <row r="13" spans="1:14" ht="15">
      <c r="A13" s="1">
        <v>12</v>
      </c>
      <c r="B13" s="23" t="s">
        <v>104</v>
      </c>
      <c r="C13" s="10">
        <v>2194</v>
      </c>
      <c r="D13" s="14">
        <v>2441</v>
      </c>
      <c r="E13" s="11">
        <v>2428</v>
      </c>
      <c r="F13" s="130">
        <f>E13/4a_İl!E13</f>
        <v>0.15812438944969065</v>
      </c>
      <c r="G13" s="79">
        <f t="shared" si="3"/>
        <v>0.000797503695188044</v>
      </c>
      <c r="H13" s="41">
        <f t="shared" si="0"/>
        <v>0.10665451230628988</v>
      </c>
      <c r="I13" s="10">
        <f t="shared" si="1"/>
        <v>234</v>
      </c>
      <c r="J13" s="35">
        <f t="shared" si="2"/>
        <v>0.0008035190011640724</v>
      </c>
      <c r="K13" s="14">
        <v>2360.47</v>
      </c>
      <c r="L13" s="11">
        <v>2296.584</v>
      </c>
      <c r="M13" s="35">
        <f t="shared" si="4"/>
        <v>-0.0270649489296623</v>
      </c>
      <c r="N13" s="14">
        <f t="shared" si="5"/>
        <v>-63.88599999999997</v>
      </c>
    </row>
    <row r="14" spans="1:14" ht="15">
      <c r="A14" s="1">
        <v>13</v>
      </c>
      <c r="B14" s="23" t="s">
        <v>105</v>
      </c>
      <c r="C14" s="10">
        <v>1713</v>
      </c>
      <c r="D14" s="14">
        <v>1978</v>
      </c>
      <c r="E14" s="11">
        <v>2201</v>
      </c>
      <c r="F14" s="130">
        <f>E14/4a_İl!E14</f>
        <v>0.14147971974030982</v>
      </c>
      <c r="G14" s="79">
        <f t="shared" si="3"/>
        <v>0.0007229430119888323</v>
      </c>
      <c r="H14" s="41">
        <f t="shared" si="0"/>
        <v>0.28488032691185056</v>
      </c>
      <c r="I14" s="10">
        <f t="shared" si="1"/>
        <v>488</v>
      </c>
      <c r="J14" s="35">
        <f t="shared" si="2"/>
        <v>0.0016757148400344758</v>
      </c>
      <c r="K14" s="14">
        <v>1829.827</v>
      </c>
      <c r="L14" s="11">
        <v>1911.004</v>
      </c>
      <c r="M14" s="35">
        <f t="shared" si="4"/>
        <v>0.04436321029255766</v>
      </c>
      <c r="N14" s="14">
        <f t="shared" si="5"/>
        <v>81.17699999999991</v>
      </c>
    </row>
    <row r="15" spans="1:14" ht="15">
      <c r="A15" s="1">
        <v>14</v>
      </c>
      <c r="B15" s="23" t="s">
        <v>106</v>
      </c>
      <c r="C15" s="10">
        <v>12273</v>
      </c>
      <c r="D15" s="14">
        <v>13341</v>
      </c>
      <c r="E15" s="11">
        <v>13698</v>
      </c>
      <c r="F15" s="130">
        <f>E15/4a_İl!E15</f>
        <v>0.2758801256746959</v>
      </c>
      <c r="G15" s="79">
        <f t="shared" si="3"/>
        <v>0.004499260962391197</v>
      </c>
      <c r="H15" s="41">
        <f t="shared" si="0"/>
        <v>0.11610853092153507</v>
      </c>
      <c r="I15" s="10">
        <f t="shared" si="1"/>
        <v>1425</v>
      </c>
      <c r="J15" s="35">
        <f t="shared" si="2"/>
        <v>0.004893224686576082</v>
      </c>
      <c r="K15" s="14">
        <v>13779.41</v>
      </c>
      <c r="L15" s="11">
        <v>13926.28</v>
      </c>
      <c r="M15" s="35">
        <f t="shared" si="4"/>
        <v>0.01065865664785363</v>
      </c>
      <c r="N15" s="14">
        <f t="shared" si="5"/>
        <v>146.8700000000008</v>
      </c>
    </row>
    <row r="16" spans="1:14" ht="15">
      <c r="A16" s="1">
        <v>15</v>
      </c>
      <c r="B16" s="23" t="s">
        <v>107</v>
      </c>
      <c r="C16" s="10">
        <v>6212</v>
      </c>
      <c r="D16" s="14">
        <v>6448</v>
      </c>
      <c r="E16" s="11">
        <v>6623</v>
      </c>
      <c r="F16" s="130">
        <f>E16/4a_İl!E16</f>
        <v>0.20885497146100723</v>
      </c>
      <c r="G16" s="79">
        <f t="shared" si="3"/>
        <v>0.002175398259155855</v>
      </c>
      <c r="H16" s="41">
        <f t="shared" si="0"/>
        <v>0.06616226658081133</v>
      </c>
      <c r="I16" s="10">
        <f t="shared" si="1"/>
        <v>411</v>
      </c>
      <c r="J16" s="35">
        <f t="shared" si="2"/>
        <v>0.0014113090148651015</v>
      </c>
      <c r="K16" s="14">
        <v>6548.428</v>
      </c>
      <c r="L16" s="11">
        <v>6557.063</v>
      </c>
      <c r="M16" s="35">
        <f t="shared" si="4"/>
        <v>0.0013186370835871172</v>
      </c>
      <c r="N16" s="14">
        <f t="shared" si="5"/>
        <v>8.635000000000218</v>
      </c>
    </row>
    <row r="17" spans="1:14" ht="15">
      <c r="A17" s="1">
        <v>16</v>
      </c>
      <c r="B17" s="23" t="s">
        <v>108</v>
      </c>
      <c r="C17" s="10">
        <v>146548</v>
      </c>
      <c r="D17" s="14">
        <v>158681</v>
      </c>
      <c r="E17" s="11">
        <v>159461</v>
      </c>
      <c r="F17" s="130">
        <f>E17/4a_İl!E17</f>
        <v>0.27871073062792545</v>
      </c>
      <c r="G17" s="79">
        <f t="shared" si="3"/>
        <v>0.052376744949909675</v>
      </c>
      <c r="H17" s="41">
        <f t="shared" si="0"/>
        <v>0.08811447443840925</v>
      </c>
      <c r="I17" s="10">
        <f t="shared" si="1"/>
        <v>12913</v>
      </c>
      <c r="J17" s="35">
        <f t="shared" si="2"/>
        <v>0.04434120026509259</v>
      </c>
      <c r="K17" s="14">
        <v>160879.6</v>
      </c>
      <c r="L17" s="11">
        <v>161653.8</v>
      </c>
      <c r="M17" s="35">
        <f t="shared" si="4"/>
        <v>0.0048122944114728184</v>
      </c>
      <c r="N17" s="14">
        <f t="shared" si="5"/>
        <v>774.1999999999825</v>
      </c>
    </row>
    <row r="18" spans="1:14" ht="15">
      <c r="A18" s="1">
        <v>17</v>
      </c>
      <c r="B18" s="23" t="s">
        <v>109</v>
      </c>
      <c r="C18" s="10">
        <v>14758</v>
      </c>
      <c r="D18" s="14">
        <v>15883</v>
      </c>
      <c r="E18" s="11">
        <v>16133</v>
      </c>
      <c r="F18" s="130">
        <f>E18/4a_İl!E18</f>
        <v>0.24644832116342305</v>
      </c>
      <c r="G18" s="79">
        <f t="shared" si="3"/>
        <v>0.005299063885695517</v>
      </c>
      <c r="H18" s="41">
        <f t="shared" si="0"/>
        <v>0.0931698062068031</v>
      </c>
      <c r="I18" s="10">
        <f t="shared" si="1"/>
        <v>1375</v>
      </c>
      <c r="J18" s="35">
        <f t="shared" si="2"/>
        <v>0.004721532592310254</v>
      </c>
      <c r="K18" s="14">
        <v>16269.26</v>
      </c>
      <c r="L18" s="11">
        <v>16288.55</v>
      </c>
      <c r="M18" s="35">
        <f t="shared" si="4"/>
        <v>0.0011856716285804673</v>
      </c>
      <c r="N18" s="14">
        <f t="shared" si="5"/>
        <v>19.289999999999054</v>
      </c>
    </row>
    <row r="19" spans="1:14" ht="15">
      <c r="A19" s="1">
        <v>18</v>
      </c>
      <c r="B19" s="23" t="s">
        <v>110</v>
      </c>
      <c r="C19" s="10">
        <v>3782</v>
      </c>
      <c r="D19" s="14">
        <v>4576</v>
      </c>
      <c r="E19" s="11">
        <v>4753</v>
      </c>
      <c r="F19" s="130">
        <f>E19/4a_İl!E19</f>
        <v>0.21911303706435553</v>
      </c>
      <c r="G19" s="79">
        <f t="shared" si="3"/>
        <v>0.001561175890950895</v>
      </c>
      <c r="H19" s="41">
        <f t="shared" si="0"/>
        <v>0.25674246430460074</v>
      </c>
      <c r="I19" s="10">
        <f t="shared" si="1"/>
        <v>971</v>
      </c>
      <c r="J19" s="35">
        <f t="shared" si="2"/>
        <v>0.0033342604706423687</v>
      </c>
      <c r="K19" s="14">
        <v>4579.844</v>
      </c>
      <c r="L19" s="11">
        <v>4694.043</v>
      </c>
      <c r="M19" s="35">
        <f t="shared" si="4"/>
        <v>0.024935128794779826</v>
      </c>
      <c r="N19" s="14">
        <f t="shared" si="5"/>
        <v>114.19899999999961</v>
      </c>
    </row>
    <row r="20" spans="1:14" ht="15">
      <c r="A20" s="1">
        <v>19</v>
      </c>
      <c r="B20" s="23" t="s">
        <v>111</v>
      </c>
      <c r="C20" s="10">
        <v>10323</v>
      </c>
      <c r="D20" s="14">
        <v>11039</v>
      </c>
      <c r="E20" s="11">
        <v>11136</v>
      </c>
      <c r="F20" s="130">
        <f>E20/4a_İl!E20</f>
        <v>0.22263539854855155</v>
      </c>
      <c r="G20" s="79">
        <f t="shared" si="3"/>
        <v>0.0036577434718344554</v>
      </c>
      <c r="H20" s="41">
        <f t="shared" si="0"/>
        <v>0.07875617553036908</v>
      </c>
      <c r="I20" s="10">
        <f t="shared" si="1"/>
        <v>813</v>
      </c>
      <c r="J20" s="35">
        <f t="shared" si="2"/>
        <v>0.002791713452762354</v>
      </c>
      <c r="K20" s="14">
        <v>11177.66</v>
      </c>
      <c r="L20" s="11">
        <v>11212.67</v>
      </c>
      <c r="M20" s="35">
        <f t="shared" si="4"/>
        <v>0.0031321403585366004</v>
      </c>
      <c r="N20" s="14">
        <f t="shared" si="5"/>
        <v>35.01000000000022</v>
      </c>
    </row>
    <row r="21" spans="1:14" ht="15">
      <c r="A21" s="1">
        <v>20</v>
      </c>
      <c r="B21" s="23" t="s">
        <v>112</v>
      </c>
      <c r="C21" s="10">
        <v>47395</v>
      </c>
      <c r="D21" s="14">
        <v>52020</v>
      </c>
      <c r="E21" s="11">
        <v>53120</v>
      </c>
      <c r="F21" s="130">
        <f>E21/4a_İl!E21</f>
        <v>0.3104980126256722</v>
      </c>
      <c r="G21" s="79">
        <f t="shared" si="3"/>
        <v>0.017447856790934472</v>
      </c>
      <c r="H21" s="41">
        <f t="shared" si="0"/>
        <v>0.12079333263002426</v>
      </c>
      <c r="I21" s="10">
        <f t="shared" si="1"/>
        <v>5725</v>
      </c>
      <c r="J21" s="35">
        <f t="shared" si="2"/>
        <v>0.019658744793437242</v>
      </c>
      <c r="K21" s="14">
        <v>52767.35</v>
      </c>
      <c r="L21" s="11">
        <v>53380.71</v>
      </c>
      <c r="M21" s="35">
        <f t="shared" si="4"/>
        <v>0.011623854523678005</v>
      </c>
      <c r="N21" s="14">
        <f t="shared" si="5"/>
        <v>613.3600000000006</v>
      </c>
    </row>
    <row r="22" spans="1:14" ht="15">
      <c r="A22" s="1">
        <v>21</v>
      </c>
      <c r="B22" s="23" t="s">
        <v>113</v>
      </c>
      <c r="C22" s="10">
        <v>15422</v>
      </c>
      <c r="D22" s="14">
        <v>16906</v>
      </c>
      <c r="E22" s="11">
        <v>17170</v>
      </c>
      <c r="F22" s="130">
        <f>E22/4a_İl!E22</f>
        <v>0.1630192262046048</v>
      </c>
      <c r="G22" s="79">
        <f t="shared" si="3"/>
        <v>0.0056396781080637216</v>
      </c>
      <c r="H22" s="41">
        <f t="shared" si="0"/>
        <v>0.11334457268836727</v>
      </c>
      <c r="I22" s="10">
        <f t="shared" si="1"/>
        <v>1748</v>
      </c>
      <c r="J22" s="35">
        <f t="shared" si="2"/>
        <v>0.0060023556155333275</v>
      </c>
      <c r="K22" s="14">
        <v>16649.1</v>
      </c>
      <c r="L22" s="11">
        <v>16884.08</v>
      </c>
      <c r="M22" s="35">
        <f t="shared" si="4"/>
        <v>0.014113675814308474</v>
      </c>
      <c r="N22" s="14">
        <f t="shared" si="5"/>
        <v>234.9800000000032</v>
      </c>
    </row>
    <row r="23" spans="1:14" ht="15">
      <c r="A23" s="1">
        <v>22</v>
      </c>
      <c r="B23" s="23" t="s">
        <v>114</v>
      </c>
      <c r="C23" s="10">
        <v>14240</v>
      </c>
      <c r="D23" s="14">
        <v>16234</v>
      </c>
      <c r="E23" s="11">
        <v>16396</v>
      </c>
      <c r="F23" s="130">
        <f>E23/4a_İl!E23</f>
        <v>0.3236286836547382</v>
      </c>
      <c r="G23" s="79">
        <f t="shared" si="3"/>
        <v>0.005385449170635572</v>
      </c>
      <c r="H23" s="41">
        <f t="shared" si="0"/>
        <v>0.15140449438202247</v>
      </c>
      <c r="I23" s="10">
        <f t="shared" si="1"/>
        <v>2156</v>
      </c>
      <c r="J23" s="35">
        <f t="shared" si="2"/>
        <v>0.007403363104742479</v>
      </c>
      <c r="K23" s="14">
        <v>16623.95</v>
      </c>
      <c r="L23" s="11">
        <v>16746.46</v>
      </c>
      <c r="M23" s="35">
        <f t="shared" si="4"/>
        <v>0.007369487997738107</v>
      </c>
      <c r="N23" s="14">
        <f t="shared" si="5"/>
        <v>122.5099999999984</v>
      </c>
    </row>
    <row r="24" spans="1:14" ht="15">
      <c r="A24" s="1">
        <v>23</v>
      </c>
      <c r="B24" s="23" t="s">
        <v>115</v>
      </c>
      <c r="C24" s="10">
        <v>7866</v>
      </c>
      <c r="D24" s="14">
        <v>8471</v>
      </c>
      <c r="E24" s="11">
        <v>8553</v>
      </c>
      <c r="F24" s="130">
        <f>E24/4a_İl!E24</f>
        <v>0.1576967752641186</v>
      </c>
      <c r="G24" s="79">
        <f t="shared" si="3"/>
        <v>0.002809328296928888</v>
      </c>
      <c r="H24" s="41">
        <f t="shared" si="0"/>
        <v>0.08733790999237223</v>
      </c>
      <c r="I24" s="10">
        <f t="shared" si="1"/>
        <v>687</v>
      </c>
      <c r="J24" s="35">
        <f t="shared" si="2"/>
        <v>0.002359049375212469</v>
      </c>
      <c r="K24" s="14">
        <v>8661.509</v>
      </c>
      <c r="L24" s="11">
        <v>8659.826</v>
      </c>
      <c r="M24" s="35">
        <f t="shared" si="4"/>
        <v>-0.0001943079433388457</v>
      </c>
      <c r="N24" s="14">
        <f t="shared" si="5"/>
        <v>-1.6830000000009022</v>
      </c>
    </row>
    <row r="25" spans="1:14" ht="15">
      <c r="A25" s="1">
        <v>24</v>
      </c>
      <c r="B25" s="23" t="s">
        <v>116</v>
      </c>
      <c r="C25" s="10">
        <v>3991</v>
      </c>
      <c r="D25" s="14">
        <v>4352</v>
      </c>
      <c r="E25" s="11">
        <v>4501</v>
      </c>
      <c r="F25" s="130">
        <f>E25/4a_İl!E25</f>
        <v>0.18126535379163142</v>
      </c>
      <c r="G25" s="79">
        <f t="shared" si="3"/>
        <v>0.001478403678764986</v>
      </c>
      <c r="H25" s="41">
        <f t="shared" si="0"/>
        <v>0.12778752192432974</v>
      </c>
      <c r="I25" s="10">
        <f t="shared" si="1"/>
        <v>510</v>
      </c>
      <c r="J25" s="35">
        <f t="shared" si="2"/>
        <v>0.00175125936151144</v>
      </c>
      <c r="K25" s="14">
        <v>4561.991</v>
      </c>
      <c r="L25" s="11">
        <v>4624.344</v>
      </c>
      <c r="M25" s="35">
        <f t="shared" si="4"/>
        <v>0.013667935776287166</v>
      </c>
      <c r="N25" s="14">
        <f t="shared" si="5"/>
        <v>62.353000000000065</v>
      </c>
    </row>
    <row r="26" spans="1:14" ht="15">
      <c r="A26" s="1">
        <v>25</v>
      </c>
      <c r="B26" s="23" t="s">
        <v>117</v>
      </c>
      <c r="C26" s="10">
        <v>8896</v>
      </c>
      <c r="D26" s="14">
        <v>10216</v>
      </c>
      <c r="E26" s="11">
        <v>10256</v>
      </c>
      <c r="F26" s="130">
        <f>E26/4a_İl!E26</f>
        <v>0.15937344604674292</v>
      </c>
      <c r="G26" s="79">
        <f t="shared" si="3"/>
        <v>0.0033686976515027098</v>
      </c>
      <c r="H26" s="41">
        <f t="shared" si="0"/>
        <v>0.1528776978417266</v>
      </c>
      <c r="I26" s="10">
        <f t="shared" si="1"/>
        <v>1360</v>
      </c>
      <c r="J26" s="35">
        <f t="shared" si="2"/>
        <v>0.0046700249640305065</v>
      </c>
      <c r="K26" s="14">
        <v>10274.51</v>
      </c>
      <c r="L26" s="11">
        <v>10412.71</v>
      </c>
      <c r="M26" s="35">
        <f t="shared" si="4"/>
        <v>0.013450763102084567</v>
      </c>
      <c r="N26" s="14">
        <f t="shared" si="5"/>
        <v>138.1999999999989</v>
      </c>
    </row>
    <row r="27" spans="1:14" ht="15">
      <c r="A27" s="1">
        <v>26</v>
      </c>
      <c r="B27" s="23" t="s">
        <v>118</v>
      </c>
      <c r="C27" s="10">
        <v>35102</v>
      </c>
      <c r="D27" s="14">
        <v>37839</v>
      </c>
      <c r="E27" s="11">
        <v>38638</v>
      </c>
      <c r="F27" s="130">
        <f>E27/4a_İl!E27</f>
        <v>0.2582581378250117</v>
      </c>
      <c r="G27" s="79">
        <f t="shared" si="3"/>
        <v>0.012691082279520446</v>
      </c>
      <c r="H27" s="41">
        <f t="shared" si="0"/>
        <v>0.10073500085465216</v>
      </c>
      <c r="I27" s="10">
        <f t="shared" si="1"/>
        <v>3536</v>
      </c>
      <c r="J27" s="35">
        <f t="shared" si="2"/>
        <v>0.012142064906479316</v>
      </c>
      <c r="K27" s="14">
        <v>38904.27</v>
      </c>
      <c r="L27" s="11">
        <v>38989.72</v>
      </c>
      <c r="M27" s="35">
        <f t="shared" si="4"/>
        <v>0.002196416999984947</v>
      </c>
      <c r="N27" s="14">
        <f t="shared" si="5"/>
        <v>85.45000000000437</v>
      </c>
    </row>
    <row r="28" spans="1:14" ht="15">
      <c r="A28" s="1">
        <v>27</v>
      </c>
      <c r="B28" s="23" t="s">
        <v>119</v>
      </c>
      <c r="C28" s="10">
        <v>28130</v>
      </c>
      <c r="D28" s="14">
        <v>31970</v>
      </c>
      <c r="E28" s="11">
        <v>32908</v>
      </c>
      <c r="F28" s="130">
        <f>E28/4a_İl!E28</f>
        <v>0.13640904474704138</v>
      </c>
      <c r="G28" s="79">
        <f t="shared" si="3"/>
        <v>0.01080899983576942</v>
      </c>
      <c r="H28" s="41">
        <f t="shared" si="0"/>
        <v>0.16985424813366512</v>
      </c>
      <c r="I28" s="10">
        <f t="shared" si="1"/>
        <v>4778</v>
      </c>
      <c r="J28" s="35">
        <f t="shared" si="2"/>
        <v>0.016406896528042468</v>
      </c>
      <c r="K28" s="14">
        <v>31908.72</v>
      </c>
      <c r="L28" s="11">
        <v>32428.77</v>
      </c>
      <c r="M28" s="35">
        <f t="shared" si="4"/>
        <v>0.01629805269531336</v>
      </c>
      <c r="N28" s="14">
        <f t="shared" si="5"/>
        <v>520.0499999999993</v>
      </c>
    </row>
    <row r="29" spans="1:14" ht="15">
      <c r="A29" s="1">
        <v>28</v>
      </c>
      <c r="B29" s="23" t="s">
        <v>120</v>
      </c>
      <c r="C29" s="10">
        <v>11355</v>
      </c>
      <c r="D29" s="14">
        <v>12061</v>
      </c>
      <c r="E29" s="11">
        <v>12127</v>
      </c>
      <c r="F29" s="130">
        <f>E29/4a_İl!E29</f>
        <v>0.2795076866342453</v>
      </c>
      <c r="G29" s="79">
        <f t="shared" si="3"/>
        <v>0.003983248480867138</v>
      </c>
      <c r="H29" s="41">
        <f t="shared" si="0"/>
        <v>0.06798767062967856</v>
      </c>
      <c r="I29" s="10">
        <f t="shared" si="1"/>
        <v>772</v>
      </c>
      <c r="J29" s="35">
        <f t="shared" si="2"/>
        <v>0.002650925935464376</v>
      </c>
      <c r="K29" s="14">
        <v>11955.5</v>
      </c>
      <c r="L29" s="11">
        <v>12023.74</v>
      </c>
      <c r="M29" s="35">
        <f t="shared" si="4"/>
        <v>0.0057078332148383405</v>
      </c>
      <c r="N29" s="14">
        <f t="shared" si="5"/>
        <v>68.23999999999978</v>
      </c>
    </row>
    <row r="30" spans="1:14" ht="15">
      <c r="A30" s="1">
        <v>29</v>
      </c>
      <c r="B30" s="23" t="s">
        <v>121</v>
      </c>
      <c r="C30" s="10">
        <v>1734</v>
      </c>
      <c r="D30" s="14">
        <v>2242</v>
      </c>
      <c r="E30" s="11">
        <v>2208</v>
      </c>
      <c r="F30" s="130">
        <f>E30/4a_İl!E30</f>
        <v>0.17562838052815782</v>
      </c>
      <c r="G30" s="79">
        <f t="shared" si="3"/>
        <v>0.0007252422401051075</v>
      </c>
      <c r="H30" s="41">
        <f t="shared" si="0"/>
        <v>0.27335640138408307</v>
      </c>
      <c r="I30" s="10">
        <f t="shared" si="1"/>
        <v>474</v>
      </c>
      <c r="J30" s="35">
        <f t="shared" si="2"/>
        <v>0.001627641053640044</v>
      </c>
      <c r="K30" s="14">
        <v>2258.413</v>
      </c>
      <c r="L30" s="11">
        <v>2254.313</v>
      </c>
      <c r="M30" s="35">
        <f t="shared" si="4"/>
        <v>-0.001815434112361162</v>
      </c>
      <c r="N30" s="14">
        <f t="shared" si="5"/>
        <v>-4.099999999999909</v>
      </c>
    </row>
    <row r="31" spans="1:14" ht="15">
      <c r="A31" s="1">
        <v>30</v>
      </c>
      <c r="B31" s="23" t="s">
        <v>122</v>
      </c>
      <c r="C31" s="10">
        <v>1303</v>
      </c>
      <c r="D31" s="14">
        <v>1548</v>
      </c>
      <c r="E31" s="11">
        <v>1512</v>
      </c>
      <c r="F31" s="130">
        <f>E31/4a_İl!E31</f>
        <v>0.16030534351145037</v>
      </c>
      <c r="G31" s="79">
        <f t="shared" si="3"/>
        <v>0.0004966332731154541</v>
      </c>
      <c r="H31" s="41">
        <f t="shared" si="0"/>
        <v>0.16039907904834996</v>
      </c>
      <c r="I31" s="10">
        <f t="shared" si="1"/>
        <v>209</v>
      </c>
      <c r="J31" s="35">
        <f t="shared" si="2"/>
        <v>0.0007176729540311587</v>
      </c>
      <c r="K31" s="14">
        <v>1304.067</v>
      </c>
      <c r="L31" s="11">
        <v>1288.03</v>
      </c>
      <c r="M31" s="35">
        <f t="shared" si="4"/>
        <v>-0.012297681024057839</v>
      </c>
      <c r="N31" s="14">
        <f t="shared" si="5"/>
        <v>-16.037000000000035</v>
      </c>
    </row>
    <row r="32" spans="1:14" ht="15">
      <c r="A32" s="1">
        <v>31</v>
      </c>
      <c r="B32" s="23" t="s">
        <v>123</v>
      </c>
      <c r="C32" s="10">
        <v>20994</v>
      </c>
      <c r="D32" s="14">
        <v>23160</v>
      </c>
      <c r="E32" s="11">
        <v>23508</v>
      </c>
      <c r="F32" s="130">
        <f>E32/4a_İl!E32</f>
        <v>0.1796080528708408</v>
      </c>
      <c r="G32" s="79">
        <f t="shared" si="3"/>
        <v>0.0077214649367712265</v>
      </c>
      <c r="H32" s="41">
        <f t="shared" si="0"/>
        <v>0.1197484995713061</v>
      </c>
      <c r="I32" s="10">
        <f t="shared" si="1"/>
        <v>2514</v>
      </c>
      <c r="J32" s="35">
        <f t="shared" si="2"/>
        <v>0.008632678499685803</v>
      </c>
      <c r="K32" s="14">
        <v>23293.25</v>
      </c>
      <c r="L32" s="11">
        <v>23467</v>
      </c>
      <c r="M32" s="35">
        <f t="shared" si="4"/>
        <v>0.0074592424844107195</v>
      </c>
      <c r="N32" s="14">
        <f t="shared" si="5"/>
        <v>173.75</v>
      </c>
    </row>
    <row r="33" spans="1:14" ht="15">
      <c r="A33" s="1">
        <v>32</v>
      </c>
      <c r="B33" s="23" t="s">
        <v>124</v>
      </c>
      <c r="C33" s="10">
        <v>10757</v>
      </c>
      <c r="D33" s="14">
        <v>11764</v>
      </c>
      <c r="E33" s="11">
        <v>12025</v>
      </c>
      <c r="F33" s="130">
        <f>E33/4a_İl!E33</f>
        <v>0.2536545235935621</v>
      </c>
      <c r="G33" s="79">
        <f t="shared" si="3"/>
        <v>0.003949745442601412</v>
      </c>
      <c r="H33" s="41">
        <f t="shared" si="0"/>
        <v>0.1178767314306963</v>
      </c>
      <c r="I33" s="10">
        <f t="shared" si="1"/>
        <v>1268</v>
      </c>
      <c r="J33" s="35">
        <f t="shared" si="2"/>
        <v>0.0043541115105813835</v>
      </c>
      <c r="K33" s="14">
        <v>12368.17</v>
      </c>
      <c r="L33" s="11">
        <v>12550.08</v>
      </c>
      <c r="M33" s="35">
        <f t="shared" si="4"/>
        <v>0.014707915560669029</v>
      </c>
      <c r="N33" s="14">
        <f t="shared" si="5"/>
        <v>181.90999999999985</v>
      </c>
    </row>
    <row r="34" spans="1:14" ht="15">
      <c r="A34" s="1">
        <v>33</v>
      </c>
      <c r="B34" s="23" t="s">
        <v>125</v>
      </c>
      <c r="C34" s="10">
        <v>40230</v>
      </c>
      <c r="D34" s="14">
        <v>43748</v>
      </c>
      <c r="E34" s="11">
        <v>45018</v>
      </c>
      <c r="F34" s="130">
        <f>E34/4a_İl!E34</f>
        <v>0.22187940500951236</v>
      </c>
      <c r="G34" s="79">
        <f aca="true" t="shared" si="6" ref="G34:G65">E34/$E$83</f>
        <v>0.014786664476925603</v>
      </c>
      <c r="H34" s="41">
        <f aca="true" t="shared" si="7" ref="H34:H65">(E34-C34)/C34</f>
        <v>0.11901565995525727</v>
      </c>
      <c r="I34" s="10">
        <f aca="true" t="shared" si="8" ref="I34:I65">E34-C34</f>
        <v>4788</v>
      </c>
      <c r="J34" s="35">
        <f aca="true" t="shared" si="9" ref="J34:J65">I34/$I$83</f>
        <v>0.016441234946895634</v>
      </c>
      <c r="K34" s="14">
        <v>44013.09</v>
      </c>
      <c r="L34" s="11">
        <v>44372.15</v>
      </c>
      <c r="M34" s="35">
        <f aca="true" t="shared" si="10" ref="M34:M65">(L34-K34)/K34</f>
        <v>0.00815802753226381</v>
      </c>
      <c r="N34" s="14">
        <f aca="true" t="shared" si="11" ref="N34:N65">L34-K34</f>
        <v>359.06000000000495</v>
      </c>
    </row>
    <row r="35" spans="1:14" ht="15">
      <c r="A35" s="1">
        <v>34</v>
      </c>
      <c r="B35" s="23" t="s">
        <v>126</v>
      </c>
      <c r="C35" s="10">
        <v>974316</v>
      </c>
      <c r="D35" s="14">
        <v>1048908</v>
      </c>
      <c r="E35" s="11">
        <v>1066666</v>
      </c>
      <c r="F35" s="130">
        <f>E35/4a_İl!E35</f>
        <v>0.2955094812891129</v>
      </c>
      <c r="G35" s="79">
        <f t="shared" si="6"/>
        <v>0.3503583511249795</v>
      </c>
      <c r="H35" s="41">
        <f t="shared" si="7"/>
        <v>0.09478444365072523</v>
      </c>
      <c r="I35" s="10">
        <f t="shared" si="8"/>
        <v>92350</v>
      </c>
      <c r="J35" s="35">
        <f t="shared" si="9"/>
        <v>0.31711529810898326</v>
      </c>
      <c r="K35" s="14">
        <v>1058184</v>
      </c>
      <c r="L35" s="11">
        <v>1064958</v>
      </c>
      <c r="M35" s="35">
        <f t="shared" si="10"/>
        <v>0.006401533192715066</v>
      </c>
      <c r="N35" s="14">
        <f t="shared" si="11"/>
        <v>6774</v>
      </c>
    </row>
    <row r="36" spans="1:14" ht="15">
      <c r="A36" s="1">
        <v>35</v>
      </c>
      <c r="B36" s="23" t="s">
        <v>127</v>
      </c>
      <c r="C36" s="10">
        <v>216595</v>
      </c>
      <c r="D36" s="14">
        <v>225936</v>
      </c>
      <c r="E36" s="11">
        <v>229986</v>
      </c>
      <c r="F36" s="130">
        <f>E36/4a_İl!E36</f>
        <v>0.29796104505186133</v>
      </c>
      <c r="G36" s="79">
        <f t="shared" si="6"/>
        <v>0.07554146822138282</v>
      </c>
      <c r="H36" s="41">
        <f t="shared" si="7"/>
        <v>0.061825065213878434</v>
      </c>
      <c r="I36" s="10">
        <f t="shared" si="8"/>
        <v>13391</v>
      </c>
      <c r="J36" s="35">
        <f t="shared" si="9"/>
        <v>0.0459825766862739</v>
      </c>
      <c r="K36" s="14">
        <v>229993.7</v>
      </c>
      <c r="L36" s="11">
        <v>230493.1</v>
      </c>
      <c r="M36" s="35">
        <f t="shared" si="10"/>
        <v>0.002171363824313423</v>
      </c>
      <c r="N36" s="14">
        <f t="shared" si="11"/>
        <v>499.3999999999942</v>
      </c>
    </row>
    <row r="37" spans="1:14" ht="15">
      <c r="A37" s="1">
        <v>36</v>
      </c>
      <c r="B37" s="23" t="s">
        <v>128</v>
      </c>
      <c r="C37" s="10">
        <v>2575</v>
      </c>
      <c r="D37" s="14">
        <v>3571</v>
      </c>
      <c r="E37" s="11">
        <v>3541</v>
      </c>
      <c r="F37" s="130">
        <f>E37/4a_İl!E37</f>
        <v>0.20123891793589452</v>
      </c>
      <c r="G37" s="79">
        <f t="shared" si="6"/>
        <v>0.0011630809656758088</v>
      </c>
      <c r="H37" s="41">
        <f t="shared" si="7"/>
        <v>0.37514563106796117</v>
      </c>
      <c r="I37" s="10">
        <f t="shared" si="8"/>
        <v>966</v>
      </c>
      <c r="J37" s="35">
        <f t="shared" si="9"/>
        <v>0.003317091261215786</v>
      </c>
      <c r="K37" s="14">
        <v>3355.908</v>
      </c>
      <c r="L37" s="11">
        <v>3329.81</v>
      </c>
      <c r="M37" s="35">
        <f t="shared" si="10"/>
        <v>-0.007776732854416735</v>
      </c>
      <c r="N37" s="14">
        <f t="shared" si="11"/>
        <v>-26.097999999999956</v>
      </c>
    </row>
    <row r="38" spans="1:14" ht="15">
      <c r="A38" s="1">
        <v>37</v>
      </c>
      <c r="B38" s="23" t="s">
        <v>129</v>
      </c>
      <c r="C38" s="10">
        <v>7977</v>
      </c>
      <c r="D38" s="14">
        <v>8478</v>
      </c>
      <c r="E38" s="11">
        <v>8573</v>
      </c>
      <c r="F38" s="130">
        <f>E38/4a_İl!E38</f>
        <v>0.226164723262808</v>
      </c>
      <c r="G38" s="79">
        <f t="shared" si="6"/>
        <v>0.002815897520118246</v>
      </c>
      <c r="H38" s="41">
        <f t="shared" si="7"/>
        <v>0.07471480506456062</v>
      </c>
      <c r="I38" s="10">
        <f t="shared" si="8"/>
        <v>596</v>
      </c>
      <c r="J38" s="35">
        <f t="shared" si="9"/>
        <v>0.0020465697636486632</v>
      </c>
      <c r="K38" s="14">
        <v>8595.408</v>
      </c>
      <c r="L38" s="11">
        <v>8637.64</v>
      </c>
      <c r="M38" s="35">
        <f t="shared" si="10"/>
        <v>0.004913321159391151</v>
      </c>
      <c r="N38" s="14">
        <f t="shared" si="11"/>
        <v>42.23199999999997</v>
      </c>
    </row>
    <row r="39" spans="1:14" ht="15">
      <c r="A39" s="1">
        <v>38</v>
      </c>
      <c r="B39" s="23" t="s">
        <v>130</v>
      </c>
      <c r="C39" s="10">
        <v>29837</v>
      </c>
      <c r="D39" s="14">
        <v>33011</v>
      </c>
      <c r="E39" s="11">
        <v>33930</v>
      </c>
      <c r="F39" s="130">
        <f>E39/4a_İl!E39</f>
        <v>0.17817477196464862</v>
      </c>
      <c r="G39" s="79">
        <f t="shared" si="6"/>
        <v>0.011144687140745606</v>
      </c>
      <c r="H39" s="41">
        <f t="shared" si="7"/>
        <v>0.13717867077789322</v>
      </c>
      <c r="I39" s="10">
        <f t="shared" si="8"/>
        <v>4093</v>
      </c>
      <c r="J39" s="35">
        <f t="shared" si="9"/>
        <v>0.014054714836600634</v>
      </c>
      <c r="K39" s="14">
        <v>33695.92</v>
      </c>
      <c r="L39" s="11">
        <v>34135.98</v>
      </c>
      <c r="M39" s="35">
        <f t="shared" si="10"/>
        <v>0.013059741357410778</v>
      </c>
      <c r="N39" s="14">
        <f t="shared" si="11"/>
        <v>440.06000000000495</v>
      </c>
    </row>
    <row r="40" spans="1:14" ht="15">
      <c r="A40" s="1">
        <v>39</v>
      </c>
      <c r="B40" s="23" t="s">
        <v>131</v>
      </c>
      <c r="C40" s="10">
        <v>14685</v>
      </c>
      <c r="D40" s="14">
        <v>15620</v>
      </c>
      <c r="E40" s="11">
        <v>15945</v>
      </c>
      <c r="F40" s="130">
        <f>E40/4a_İl!E40</f>
        <v>0.29428049388184485</v>
      </c>
      <c r="G40" s="79">
        <f t="shared" si="6"/>
        <v>0.005237313187715553</v>
      </c>
      <c r="H40" s="41">
        <f t="shared" si="7"/>
        <v>0.08580183861082738</v>
      </c>
      <c r="I40" s="10">
        <f t="shared" si="8"/>
        <v>1260</v>
      </c>
      <c r="J40" s="35">
        <f t="shared" si="9"/>
        <v>0.004326640775498851</v>
      </c>
      <c r="K40" s="14">
        <v>15776.05</v>
      </c>
      <c r="L40" s="11">
        <v>15898.37</v>
      </c>
      <c r="M40" s="35">
        <f t="shared" si="10"/>
        <v>0.007753525121941268</v>
      </c>
      <c r="N40" s="14">
        <f t="shared" si="11"/>
        <v>122.32000000000153</v>
      </c>
    </row>
    <row r="41" spans="1:14" ht="15">
      <c r="A41" s="1">
        <v>40</v>
      </c>
      <c r="B41" s="23" t="s">
        <v>132</v>
      </c>
      <c r="C41" s="10">
        <v>3438</v>
      </c>
      <c r="D41" s="14">
        <v>3854</v>
      </c>
      <c r="E41" s="11">
        <v>3944</v>
      </c>
      <c r="F41" s="130">
        <f>E41/4a_İl!E41</f>
        <v>0.18226350570728778</v>
      </c>
      <c r="G41" s="79">
        <f t="shared" si="6"/>
        <v>0.0012954508129413697</v>
      </c>
      <c r="H41" s="41">
        <f t="shared" si="7"/>
        <v>0.14717859220477023</v>
      </c>
      <c r="I41" s="10">
        <f t="shared" si="8"/>
        <v>506</v>
      </c>
      <c r="J41" s="35">
        <f t="shared" si="9"/>
        <v>0.0017375239939701737</v>
      </c>
      <c r="K41" s="14">
        <v>3916.782</v>
      </c>
      <c r="L41" s="11">
        <v>3971.954</v>
      </c>
      <c r="M41" s="35">
        <f t="shared" si="10"/>
        <v>0.014086053295792317</v>
      </c>
      <c r="N41" s="14">
        <f t="shared" si="11"/>
        <v>55.172000000000025</v>
      </c>
    </row>
    <row r="42" spans="1:14" ht="15">
      <c r="A42" s="1">
        <v>41</v>
      </c>
      <c r="B42" s="23" t="s">
        <v>133</v>
      </c>
      <c r="C42" s="10">
        <v>77379</v>
      </c>
      <c r="D42" s="14">
        <v>85908</v>
      </c>
      <c r="E42" s="11">
        <v>86969</v>
      </c>
      <c r="F42" s="130">
        <f>E42/4a_İl!E42</f>
        <v>0.21512496536985</v>
      </c>
      <c r="G42" s="79">
        <f t="shared" si="6"/>
        <v>0.02856593857776318</v>
      </c>
      <c r="H42" s="41">
        <f t="shared" si="7"/>
        <v>0.12393543467865958</v>
      </c>
      <c r="I42" s="10">
        <f t="shared" si="8"/>
        <v>9590</v>
      </c>
      <c r="J42" s="35">
        <f t="shared" si="9"/>
        <v>0.0329305436801857</v>
      </c>
      <c r="K42" s="14">
        <v>86468.1</v>
      </c>
      <c r="L42" s="11">
        <v>86875.31</v>
      </c>
      <c r="M42" s="35">
        <f t="shared" si="10"/>
        <v>0.004709366806949521</v>
      </c>
      <c r="N42" s="14">
        <f t="shared" si="11"/>
        <v>407.20999999999185</v>
      </c>
    </row>
    <row r="43" spans="1:14" ht="15">
      <c r="A43" s="1">
        <v>42</v>
      </c>
      <c r="B43" s="23" t="s">
        <v>134</v>
      </c>
      <c r="C43" s="10">
        <v>33768</v>
      </c>
      <c r="D43" s="14">
        <v>38745</v>
      </c>
      <c r="E43" s="11">
        <v>39823</v>
      </c>
      <c r="F43" s="130">
        <f>E43/4a_İl!E43</f>
        <v>0.15938763257954772</v>
      </c>
      <c r="G43" s="79">
        <f t="shared" si="6"/>
        <v>0.0130803087534899</v>
      </c>
      <c r="H43" s="41">
        <f t="shared" si="7"/>
        <v>0.1793117744610282</v>
      </c>
      <c r="I43" s="10">
        <f t="shared" si="8"/>
        <v>6055</v>
      </c>
      <c r="J43" s="35">
        <f t="shared" si="9"/>
        <v>0.020791912615591702</v>
      </c>
      <c r="K43" s="14">
        <v>39955.07</v>
      </c>
      <c r="L43" s="11">
        <v>40459.05</v>
      </c>
      <c r="M43" s="35">
        <f t="shared" si="10"/>
        <v>0.012613668302921337</v>
      </c>
      <c r="N43" s="14">
        <f t="shared" si="11"/>
        <v>503.9800000000032</v>
      </c>
    </row>
    <row r="44" spans="1:14" ht="15">
      <c r="A44" s="1">
        <v>43</v>
      </c>
      <c r="B44" s="23" t="s">
        <v>135</v>
      </c>
      <c r="C44" s="10">
        <v>12160</v>
      </c>
      <c r="D44" s="14">
        <v>13706</v>
      </c>
      <c r="E44" s="11">
        <v>13821</v>
      </c>
      <c r="F44" s="130">
        <f>E44/4a_İl!E44</f>
        <v>0.18334858916703148</v>
      </c>
      <c r="G44" s="79">
        <f t="shared" si="6"/>
        <v>0.004539661685005748</v>
      </c>
      <c r="H44" s="41">
        <f t="shared" si="7"/>
        <v>0.1365953947368421</v>
      </c>
      <c r="I44" s="10">
        <f t="shared" si="8"/>
        <v>1661</v>
      </c>
      <c r="J44" s="35">
        <f t="shared" si="9"/>
        <v>0.005703611371510787</v>
      </c>
      <c r="K44" s="14">
        <v>13751.26</v>
      </c>
      <c r="L44" s="11">
        <v>13649.82</v>
      </c>
      <c r="M44" s="35">
        <f t="shared" si="10"/>
        <v>-0.0073767785642916</v>
      </c>
      <c r="N44" s="14">
        <f t="shared" si="11"/>
        <v>-101.44000000000051</v>
      </c>
    </row>
    <row r="45" spans="1:14" ht="15">
      <c r="A45" s="1">
        <v>44</v>
      </c>
      <c r="B45" s="23" t="s">
        <v>136</v>
      </c>
      <c r="C45" s="10">
        <v>13781</v>
      </c>
      <c r="D45" s="14">
        <v>15328</v>
      </c>
      <c r="E45" s="11">
        <v>15494</v>
      </c>
      <c r="F45" s="130">
        <f>E45/4a_İl!E45</f>
        <v>0.19131938013212324</v>
      </c>
      <c r="G45" s="79">
        <f t="shared" si="6"/>
        <v>0.005089177204795533</v>
      </c>
      <c r="H45" s="41">
        <f t="shared" si="7"/>
        <v>0.12430157463173935</v>
      </c>
      <c r="I45" s="10">
        <f t="shared" si="8"/>
        <v>1713</v>
      </c>
      <c r="J45" s="35">
        <f t="shared" si="9"/>
        <v>0.005882171149547248</v>
      </c>
      <c r="K45" s="14">
        <v>15364.51</v>
      </c>
      <c r="L45" s="11">
        <v>15520.46</v>
      </c>
      <c r="M45" s="35">
        <f t="shared" si="10"/>
        <v>0.010150014546510036</v>
      </c>
      <c r="N45" s="14">
        <f t="shared" si="11"/>
        <v>155.9499999999989</v>
      </c>
    </row>
    <row r="46" spans="1:14" ht="15">
      <c r="A46" s="1">
        <v>45</v>
      </c>
      <c r="B46" s="23" t="s">
        <v>137</v>
      </c>
      <c r="C46" s="10">
        <v>42111</v>
      </c>
      <c r="D46" s="14">
        <v>46841</v>
      </c>
      <c r="E46" s="11">
        <v>46958</v>
      </c>
      <c r="F46" s="130">
        <f>E46/4a_İl!E46</f>
        <v>0.23873509748595542</v>
      </c>
      <c r="G46" s="79">
        <f t="shared" si="6"/>
        <v>0.015423879126293316</v>
      </c>
      <c r="H46" s="41">
        <f t="shared" si="7"/>
        <v>0.11510056754767163</v>
      </c>
      <c r="I46" s="10">
        <f t="shared" si="8"/>
        <v>4847</v>
      </c>
      <c r="J46" s="35">
        <f t="shared" si="9"/>
        <v>0.016643831618129313</v>
      </c>
      <c r="K46" s="14">
        <v>47699.33</v>
      </c>
      <c r="L46" s="11">
        <v>47846.52</v>
      </c>
      <c r="M46" s="35">
        <f t="shared" si="10"/>
        <v>0.0030857875781482684</v>
      </c>
      <c r="N46" s="14">
        <f t="shared" si="11"/>
        <v>147.18999999999505</v>
      </c>
    </row>
    <row r="47" spans="1:14" ht="15">
      <c r="A47" s="1">
        <v>46</v>
      </c>
      <c r="B47" s="23" t="s">
        <v>138</v>
      </c>
      <c r="C47" s="10">
        <v>14507</v>
      </c>
      <c r="D47" s="14">
        <v>15592</v>
      </c>
      <c r="E47" s="11">
        <v>16356</v>
      </c>
      <c r="F47" s="130">
        <f>E47/4a_İl!E47</f>
        <v>0.13924858886930758</v>
      </c>
      <c r="G47" s="79">
        <f t="shared" si="6"/>
        <v>0.005372310724256857</v>
      </c>
      <c r="H47" s="41">
        <f t="shared" si="7"/>
        <v>0.12745571103605155</v>
      </c>
      <c r="I47" s="10">
        <f t="shared" si="8"/>
        <v>1849</v>
      </c>
      <c r="J47" s="35">
        <f t="shared" si="9"/>
        <v>0.006349173645950299</v>
      </c>
      <c r="K47" s="14">
        <v>15805.72</v>
      </c>
      <c r="L47" s="11">
        <v>16263.76</v>
      </c>
      <c r="M47" s="35">
        <f t="shared" si="10"/>
        <v>0.028979382147728855</v>
      </c>
      <c r="N47" s="14">
        <f t="shared" si="11"/>
        <v>458.0400000000009</v>
      </c>
    </row>
    <row r="48" spans="1:14" ht="15">
      <c r="A48" s="1">
        <v>47</v>
      </c>
      <c r="B48" s="23" t="s">
        <v>139</v>
      </c>
      <c r="C48" s="10">
        <v>4299</v>
      </c>
      <c r="D48" s="14">
        <v>5038</v>
      </c>
      <c r="E48" s="11">
        <v>4927</v>
      </c>
      <c r="F48" s="130">
        <f>E48/4a_İl!E48</f>
        <v>0.10563214201487897</v>
      </c>
      <c r="G48" s="79">
        <f t="shared" si="6"/>
        <v>0.0016183281326983083</v>
      </c>
      <c r="H48" s="41">
        <f t="shared" si="7"/>
        <v>0.14608048383344963</v>
      </c>
      <c r="I48" s="10">
        <f t="shared" si="8"/>
        <v>628</v>
      </c>
      <c r="J48" s="35">
        <f t="shared" si="9"/>
        <v>0.0021564527039787925</v>
      </c>
      <c r="K48" s="14">
        <v>4783.92</v>
      </c>
      <c r="L48" s="11">
        <v>4636.032</v>
      </c>
      <c r="M48" s="35">
        <f t="shared" si="10"/>
        <v>-0.03091356042743188</v>
      </c>
      <c r="N48" s="14">
        <f t="shared" si="11"/>
        <v>-147.88799999999992</v>
      </c>
    </row>
    <row r="49" spans="1:14" ht="15">
      <c r="A49" s="1">
        <v>48</v>
      </c>
      <c r="B49" s="23" t="s">
        <v>140</v>
      </c>
      <c r="C49" s="10">
        <v>31898</v>
      </c>
      <c r="D49" s="14">
        <v>33024</v>
      </c>
      <c r="E49" s="11">
        <v>34652</v>
      </c>
      <c r="F49" s="130">
        <f>E49/4a_İl!E49</f>
        <v>0.22738577231237656</v>
      </c>
      <c r="G49" s="79">
        <f t="shared" si="6"/>
        <v>0.011381836097881426</v>
      </c>
      <c r="H49" s="41">
        <f t="shared" si="7"/>
        <v>0.08633770142328673</v>
      </c>
      <c r="I49" s="10">
        <f t="shared" si="8"/>
        <v>2754</v>
      </c>
      <c r="J49" s="35">
        <f t="shared" si="9"/>
        <v>0.009456800552161776</v>
      </c>
      <c r="K49" s="14">
        <v>40593.42</v>
      </c>
      <c r="L49" s="11">
        <v>40861.96</v>
      </c>
      <c r="M49" s="35">
        <f t="shared" si="10"/>
        <v>0.006615357858490388</v>
      </c>
      <c r="N49" s="14">
        <f t="shared" si="11"/>
        <v>268.5400000000009</v>
      </c>
    </row>
    <row r="50" spans="1:14" ht="15">
      <c r="A50" s="1">
        <v>49</v>
      </c>
      <c r="B50" s="23" t="s">
        <v>141</v>
      </c>
      <c r="C50" s="10">
        <v>2116</v>
      </c>
      <c r="D50" s="14">
        <v>2546</v>
      </c>
      <c r="E50" s="11">
        <v>2418</v>
      </c>
      <c r="F50" s="130">
        <f>E50/4a_İl!E50</f>
        <v>0.1457856023152056</v>
      </c>
      <c r="G50" s="79">
        <f t="shared" si="6"/>
        <v>0.0007942190835933651</v>
      </c>
      <c r="H50" s="41">
        <f t="shared" si="7"/>
        <v>0.14272211720226843</v>
      </c>
      <c r="I50" s="10">
        <f t="shared" si="8"/>
        <v>302</v>
      </c>
      <c r="J50" s="35">
        <f t="shared" si="9"/>
        <v>0.0010370202493655977</v>
      </c>
      <c r="K50" s="14">
        <v>2378.765</v>
      </c>
      <c r="L50" s="11">
        <v>2282.769</v>
      </c>
      <c r="M50" s="35">
        <f t="shared" si="10"/>
        <v>-0.040355394500928045</v>
      </c>
      <c r="N50" s="14">
        <f t="shared" si="11"/>
        <v>-95.9960000000001</v>
      </c>
    </row>
    <row r="51" spans="1:14" ht="15">
      <c r="A51" s="1">
        <v>50</v>
      </c>
      <c r="B51" s="23" t="s">
        <v>142</v>
      </c>
      <c r="C51" s="10">
        <v>6437</v>
      </c>
      <c r="D51" s="14">
        <v>6883</v>
      </c>
      <c r="E51" s="11">
        <v>7171</v>
      </c>
      <c r="F51" s="130">
        <f>E51/4a_İl!E51</f>
        <v>0.20759632921286514</v>
      </c>
      <c r="G51" s="79">
        <f t="shared" si="6"/>
        <v>0.00235539497454426</v>
      </c>
      <c r="H51" s="41">
        <f t="shared" si="7"/>
        <v>0.11402827404070219</v>
      </c>
      <c r="I51" s="10">
        <f t="shared" si="8"/>
        <v>734</v>
      </c>
      <c r="J51" s="35">
        <f t="shared" si="9"/>
        <v>0.002520439943822347</v>
      </c>
      <c r="K51" s="14">
        <v>7164.118</v>
      </c>
      <c r="L51" s="11">
        <v>7247.796</v>
      </c>
      <c r="M51" s="35">
        <f t="shared" si="10"/>
        <v>0.011680153788645006</v>
      </c>
      <c r="N51" s="14">
        <f t="shared" si="11"/>
        <v>83.67799999999988</v>
      </c>
    </row>
    <row r="52" spans="1:14" ht="15">
      <c r="A52" s="1">
        <v>51</v>
      </c>
      <c r="B52" s="23" t="s">
        <v>143</v>
      </c>
      <c r="C52" s="10">
        <v>4993</v>
      </c>
      <c r="D52" s="14">
        <v>5746</v>
      </c>
      <c r="E52" s="11">
        <v>5762</v>
      </c>
      <c r="F52" s="130">
        <f>E52/4a_İl!E52</f>
        <v>0.18952700480231563</v>
      </c>
      <c r="G52" s="79">
        <f t="shared" si="6"/>
        <v>0.001892593200853999</v>
      </c>
      <c r="H52" s="41">
        <f t="shared" si="7"/>
        <v>0.15401562187061887</v>
      </c>
      <c r="I52" s="10">
        <f t="shared" si="8"/>
        <v>769</v>
      </c>
      <c r="J52" s="35">
        <f t="shared" si="9"/>
        <v>0.0026406244098084257</v>
      </c>
      <c r="K52" s="14">
        <v>5875.817</v>
      </c>
      <c r="L52" s="11">
        <v>5863.379</v>
      </c>
      <c r="M52" s="35">
        <f t="shared" si="10"/>
        <v>-0.0021168120109935525</v>
      </c>
      <c r="N52" s="14">
        <f t="shared" si="11"/>
        <v>-12.438000000000102</v>
      </c>
    </row>
    <row r="53" spans="1:14" ht="15">
      <c r="A53" s="1">
        <v>52</v>
      </c>
      <c r="B53" s="23" t="s">
        <v>144</v>
      </c>
      <c r="C53" s="10">
        <v>16729</v>
      </c>
      <c r="D53" s="14">
        <v>19376</v>
      </c>
      <c r="E53" s="11">
        <v>19488</v>
      </c>
      <c r="F53" s="130">
        <f>E53/4a_İl!E53</f>
        <v>0.29317166368299913</v>
      </c>
      <c r="G53" s="79">
        <f t="shared" si="6"/>
        <v>0.006401051075710297</v>
      </c>
      <c r="H53" s="41">
        <f t="shared" si="7"/>
        <v>0.1649231872795744</v>
      </c>
      <c r="I53" s="10">
        <f t="shared" si="8"/>
        <v>2759</v>
      </c>
      <c r="J53" s="35">
        <f t="shared" si="9"/>
        <v>0.009473969761588357</v>
      </c>
      <c r="K53" s="14">
        <v>19387.36</v>
      </c>
      <c r="L53" s="11">
        <v>19382.76</v>
      </c>
      <c r="M53" s="35">
        <f t="shared" si="10"/>
        <v>-0.00023726799316679437</v>
      </c>
      <c r="N53" s="14">
        <f t="shared" si="11"/>
        <v>-4.600000000002183</v>
      </c>
    </row>
    <row r="54" spans="1:14" ht="15">
      <c r="A54" s="1">
        <v>53</v>
      </c>
      <c r="B54" s="23" t="s">
        <v>145</v>
      </c>
      <c r="C54" s="10">
        <v>7722</v>
      </c>
      <c r="D54" s="14">
        <v>8439</v>
      </c>
      <c r="E54" s="11">
        <v>9132</v>
      </c>
      <c r="F54" s="130">
        <f>E54/4a_İl!E54</f>
        <v>0.21420026739849413</v>
      </c>
      <c r="G54" s="79">
        <f t="shared" si="6"/>
        <v>0.002999507308260798</v>
      </c>
      <c r="H54" s="41">
        <f t="shared" si="7"/>
        <v>0.1825951825951826</v>
      </c>
      <c r="I54" s="10">
        <f t="shared" si="8"/>
        <v>1410</v>
      </c>
      <c r="J54" s="35">
        <f t="shared" si="9"/>
        <v>0.004841717058296334</v>
      </c>
      <c r="K54" s="14">
        <v>8687.931</v>
      </c>
      <c r="L54" s="11">
        <v>8960.424</v>
      </c>
      <c r="M54" s="35">
        <f t="shared" si="10"/>
        <v>0.031364544676977794</v>
      </c>
      <c r="N54" s="14">
        <f t="shared" si="11"/>
        <v>272.4930000000004</v>
      </c>
    </row>
    <row r="55" spans="1:14" ht="15">
      <c r="A55" s="1">
        <v>54</v>
      </c>
      <c r="B55" s="23" t="s">
        <v>146</v>
      </c>
      <c r="C55" s="10">
        <v>28456</v>
      </c>
      <c r="D55" s="14">
        <v>33089</v>
      </c>
      <c r="E55" s="11">
        <v>33769</v>
      </c>
      <c r="F55" s="130">
        <f>E55/4a_İl!E55</f>
        <v>0.23746703702401462</v>
      </c>
      <c r="G55" s="79">
        <f t="shared" si="6"/>
        <v>0.011091804894071276</v>
      </c>
      <c r="H55" s="41">
        <f t="shared" si="7"/>
        <v>0.1867093055946022</v>
      </c>
      <c r="I55" s="10">
        <f t="shared" si="8"/>
        <v>5313</v>
      </c>
      <c r="J55" s="35">
        <f t="shared" si="9"/>
        <v>0.018244001936686825</v>
      </c>
      <c r="K55" s="14">
        <v>33458</v>
      </c>
      <c r="L55" s="11">
        <v>33907.61</v>
      </c>
      <c r="M55" s="35">
        <f t="shared" si="10"/>
        <v>0.013438041723952436</v>
      </c>
      <c r="N55" s="14">
        <f t="shared" si="11"/>
        <v>449.6100000000006</v>
      </c>
    </row>
    <row r="56" spans="1:14" ht="15">
      <c r="A56" s="1">
        <v>55</v>
      </c>
      <c r="B56" s="23" t="s">
        <v>147</v>
      </c>
      <c r="C56" s="10">
        <v>30053</v>
      </c>
      <c r="D56" s="14">
        <v>33789</v>
      </c>
      <c r="E56" s="11">
        <v>34775</v>
      </c>
      <c r="F56" s="130">
        <f>E56/4a_İl!E56</f>
        <v>0.2507318268995054</v>
      </c>
      <c r="G56" s="79">
        <f t="shared" si="6"/>
        <v>0.011422236820495976</v>
      </c>
      <c r="H56" s="41">
        <f t="shared" si="7"/>
        <v>0.15712241706318836</v>
      </c>
      <c r="I56" s="10">
        <f t="shared" si="8"/>
        <v>4722</v>
      </c>
      <c r="J56" s="35">
        <f t="shared" si="9"/>
        <v>0.016214601382464743</v>
      </c>
      <c r="K56" s="14">
        <v>34141.88</v>
      </c>
      <c r="L56" s="11">
        <v>34523.4</v>
      </c>
      <c r="M56" s="35">
        <f t="shared" si="10"/>
        <v>0.01117454574850606</v>
      </c>
      <c r="N56" s="14">
        <f t="shared" si="11"/>
        <v>381.5200000000041</v>
      </c>
    </row>
    <row r="57" spans="1:14" ht="15">
      <c r="A57" s="1">
        <v>56</v>
      </c>
      <c r="B57" s="23" t="s">
        <v>148</v>
      </c>
      <c r="C57" s="10">
        <v>1476</v>
      </c>
      <c r="D57" s="14">
        <v>1848</v>
      </c>
      <c r="E57" s="11">
        <v>1862</v>
      </c>
      <c r="F57" s="130">
        <f>E57/4a_İl!E57</f>
        <v>0.1043956043956044</v>
      </c>
      <c r="G57" s="79">
        <f t="shared" si="6"/>
        <v>0.0006115946789292166</v>
      </c>
      <c r="H57" s="41">
        <f t="shared" si="7"/>
        <v>0.26151761517615174</v>
      </c>
      <c r="I57" s="10">
        <f t="shared" si="8"/>
        <v>386</v>
      </c>
      <c r="J57" s="35">
        <f t="shared" si="9"/>
        <v>0.001325462967732188</v>
      </c>
      <c r="K57" s="14">
        <v>1763.78</v>
      </c>
      <c r="L57" s="11">
        <v>1798.471</v>
      </c>
      <c r="M57" s="35">
        <f t="shared" si="10"/>
        <v>0.019668552767351955</v>
      </c>
      <c r="N57" s="14">
        <f t="shared" si="11"/>
        <v>34.69100000000003</v>
      </c>
    </row>
    <row r="58" spans="1:14" ht="15">
      <c r="A58" s="1">
        <v>57</v>
      </c>
      <c r="B58" s="23" t="s">
        <v>149</v>
      </c>
      <c r="C58" s="10">
        <v>5233</v>
      </c>
      <c r="D58" s="14">
        <v>5829</v>
      </c>
      <c r="E58" s="11">
        <v>5995</v>
      </c>
      <c r="F58" s="130">
        <f>E58/4a_İl!E58</f>
        <v>0.2695108793382485</v>
      </c>
      <c r="G58" s="79">
        <f t="shared" si="6"/>
        <v>0.001969124651010018</v>
      </c>
      <c r="H58" s="41">
        <f t="shared" si="7"/>
        <v>0.14561437034206</v>
      </c>
      <c r="I58" s="10">
        <f t="shared" si="8"/>
        <v>762</v>
      </c>
      <c r="J58" s="35">
        <f t="shared" si="9"/>
        <v>0.00261658751661121</v>
      </c>
      <c r="K58" s="14">
        <v>5942.455</v>
      </c>
      <c r="L58" s="11">
        <v>5985.111</v>
      </c>
      <c r="M58" s="35">
        <f t="shared" si="10"/>
        <v>0.007178178042576671</v>
      </c>
      <c r="N58" s="14">
        <f t="shared" si="11"/>
        <v>42.65599999999995</v>
      </c>
    </row>
    <row r="59" spans="1:14" ht="15">
      <c r="A59" s="1">
        <v>58</v>
      </c>
      <c r="B59" s="23" t="s">
        <v>150</v>
      </c>
      <c r="C59" s="10">
        <v>8532</v>
      </c>
      <c r="D59" s="14">
        <v>9713</v>
      </c>
      <c r="E59" s="11">
        <v>9596</v>
      </c>
      <c r="F59" s="130">
        <f>E59/4a_İl!E59</f>
        <v>0.16474951069601346</v>
      </c>
      <c r="G59" s="79">
        <f t="shared" si="6"/>
        <v>0.0031519132862539005</v>
      </c>
      <c r="H59" s="41">
        <f t="shared" si="7"/>
        <v>0.12470698546647914</v>
      </c>
      <c r="I59" s="10">
        <f t="shared" si="8"/>
        <v>1064</v>
      </c>
      <c r="J59" s="35">
        <f t="shared" si="9"/>
        <v>0.0036536077659768077</v>
      </c>
      <c r="K59" s="14">
        <v>9934.329</v>
      </c>
      <c r="L59" s="11">
        <v>10014.87</v>
      </c>
      <c r="M59" s="35">
        <f t="shared" si="10"/>
        <v>0.008107341723834703</v>
      </c>
      <c r="N59" s="14">
        <f t="shared" si="11"/>
        <v>80.54100000000108</v>
      </c>
    </row>
    <row r="60" spans="1:14" ht="15">
      <c r="A60" s="1">
        <v>59</v>
      </c>
      <c r="B60" s="23" t="s">
        <v>151</v>
      </c>
      <c r="C60" s="10">
        <v>55926</v>
      </c>
      <c r="D60" s="14">
        <v>60297</v>
      </c>
      <c r="E60" s="11">
        <v>60923</v>
      </c>
      <c r="F60" s="130">
        <f>E60/4a_İl!E60</f>
        <v>0.2866843286637272</v>
      </c>
      <c r="G60" s="79">
        <f t="shared" si="6"/>
        <v>0.020010839218262442</v>
      </c>
      <c r="H60" s="41">
        <f t="shared" si="7"/>
        <v>0.08935021278117512</v>
      </c>
      <c r="I60" s="10">
        <f t="shared" si="8"/>
        <v>4997</v>
      </c>
      <c r="J60" s="35">
        <f t="shared" si="9"/>
        <v>0.017158907900926793</v>
      </c>
      <c r="K60" s="14">
        <v>61015.75</v>
      </c>
      <c r="L60" s="11">
        <v>61318.29</v>
      </c>
      <c r="M60" s="35">
        <f t="shared" si="10"/>
        <v>0.0049583918906184205</v>
      </c>
      <c r="N60" s="14">
        <f t="shared" si="11"/>
        <v>302.5400000000009</v>
      </c>
    </row>
    <row r="61" spans="1:14" ht="15">
      <c r="A61" s="1">
        <v>60</v>
      </c>
      <c r="B61" s="23" t="s">
        <v>152</v>
      </c>
      <c r="C61" s="10">
        <v>8690</v>
      </c>
      <c r="D61" s="14">
        <v>9328</v>
      </c>
      <c r="E61" s="11">
        <v>10477</v>
      </c>
      <c r="F61" s="130">
        <f>E61/4a_İl!E61</f>
        <v>0.2181890124536632</v>
      </c>
      <c r="G61" s="79">
        <f t="shared" si="6"/>
        <v>0.0034412875677451143</v>
      </c>
      <c r="H61" s="41">
        <f t="shared" si="7"/>
        <v>0.20563866513233603</v>
      </c>
      <c r="I61" s="10">
        <f t="shared" si="8"/>
        <v>1787</v>
      </c>
      <c r="J61" s="35">
        <f t="shared" si="9"/>
        <v>0.006136275449060672</v>
      </c>
      <c r="K61" s="14">
        <v>9604.534</v>
      </c>
      <c r="L61" s="11">
        <v>10212.07</v>
      </c>
      <c r="M61" s="35">
        <f t="shared" si="10"/>
        <v>0.06325512513152644</v>
      </c>
      <c r="N61" s="14">
        <f t="shared" si="11"/>
        <v>607.5360000000001</v>
      </c>
    </row>
    <row r="62" spans="1:14" ht="15">
      <c r="A62" s="1">
        <v>61</v>
      </c>
      <c r="B62" s="23" t="s">
        <v>153</v>
      </c>
      <c r="C62" s="10">
        <v>22785</v>
      </c>
      <c r="D62" s="14">
        <v>23442</v>
      </c>
      <c r="E62" s="11">
        <v>23755</v>
      </c>
      <c r="F62" s="130">
        <f>E62/4a_İl!E62</f>
        <v>0.23344143081761007</v>
      </c>
      <c r="G62" s="79">
        <f t="shared" si="6"/>
        <v>0.007802594843159797</v>
      </c>
      <c r="H62" s="41">
        <f t="shared" si="7"/>
        <v>0.042571867456660084</v>
      </c>
      <c r="I62" s="10">
        <f t="shared" si="8"/>
        <v>970</v>
      </c>
      <c r="J62" s="35">
        <f t="shared" si="9"/>
        <v>0.0033308266287570523</v>
      </c>
      <c r="K62" s="14">
        <v>23688.54</v>
      </c>
      <c r="L62" s="11">
        <v>23935.79</v>
      </c>
      <c r="M62" s="35">
        <f t="shared" si="10"/>
        <v>0.010437536462779048</v>
      </c>
      <c r="N62" s="14">
        <f t="shared" si="11"/>
        <v>247.25</v>
      </c>
    </row>
    <row r="63" spans="1:14" ht="15">
      <c r="A63" s="1">
        <v>62</v>
      </c>
      <c r="B63" s="23" t="s">
        <v>154</v>
      </c>
      <c r="C63" s="10">
        <v>1315</v>
      </c>
      <c r="D63" s="14">
        <v>1757</v>
      </c>
      <c r="E63" s="11">
        <v>1769</v>
      </c>
      <c r="F63" s="130">
        <f>E63/4a_İl!E63</f>
        <v>0.2596887844979448</v>
      </c>
      <c r="G63" s="79">
        <f t="shared" si="6"/>
        <v>0.0005810477910987026</v>
      </c>
      <c r="H63" s="41">
        <f t="shared" si="7"/>
        <v>0.3452471482889734</v>
      </c>
      <c r="I63" s="10">
        <f t="shared" si="8"/>
        <v>454</v>
      </c>
      <c r="J63" s="35">
        <f t="shared" si="9"/>
        <v>0.001558964215933713</v>
      </c>
      <c r="K63" s="14">
        <v>1863.151</v>
      </c>
      <c r="L63" s="11">
        <v>1886.351</v>
      </c>
      <c r="M63" s="35">
        <f t="shared" si="10"/>
        <v>0.012452023480651888</v>
      </c>
      <c r="N63" s="14">
        <f t="shared" si="11"/>
        <v>23.200000000000045</v>
      </c>
    </row>
    <row r="64" spans="1:14" ht="15">
      <c r="A64" s="1">
        <v>63</v>
      </c>
      <c r="B64" s="23" t="s">
        <v>155</v>
      </c>
      <c r="C64" s="10">
        <v>10619</v>
      </c>
      <c r="D64" s="14">
        <v>12436</v>
      </c>
      <c r="E64" s="11">
        <v>12300</v>
      </c>
      <c r="F64" s="130">
        <f>E64/4a_İl!E64</f>
        <v>0.12261621125876009</v>
      </c>
      <c r="G64" s="79">
        <f t="shared" si="6"/>
        <v>0.004040072261455083</v>
      </c>
      <c r="H64" s="41">
        <f t="shared" si="7"/>
        <v>0.1583011583011583</v>
      </c>
      <c r="I64" s="10">
        <f t="shared" si="8"/>
        <v>1681</v>
      </c>
      <c r="J64" s="35">
        <f t="shared" si="9"/>
        <v>0.005772288209217118</v>
      </c>
      <c r="K64" s="14">
        <v>11389.95</v>
      </c>
      <c r="L64" s="11">
        <v>11468.85</v>
      </c>
      <c r="M64" s="35">
        <f t="shared" si="10"/>
        <v>0.006927159469532319</v>
      </c>
      <c r="N64" s="14">
        <f t="shared" si="11"/>
        <v>78.89999999999964</v>
      </c>
    </row>
    <row r="65" spans="1:14" ht="15">
      <c r="A65" s="1">
        <v>64</v>
      </c>
      <c r="B65" s="23" t="s">
        <v>156</v>
      </c>
      <c r="C65" s="10">
        <v>12198</v>
      </c>
      <c r="D65" s="14">
        <v>12951</v>
      </c>
      <c r="E65" s="11">
        <v>13238</v>
      </c>
      <c r="F65" s="130">
        <f>E65/4a_İl!E65</f>
        <v>0.2609398407316881</v>
      </c>
      <c r="G65" s="79">
        <f t="shared" si="6"/>
        <v>0.004348168829035966</v>
      </c>
      <c r="H65" s="41">
        <f t="shared" si="7"/>
        <v>0.0852598786686342</v>
      </c>
      <c r="I65" s="10">
        <f t="shared" si="8"/>
        <v>1040</v>
      </c>
      <c r="J65" s="35">
        <f t="shared" si="9"/>
        <v>0.0035711955607292106</v>
      </c>
      <c r="K65" s="14">
        <v>13205.97</v>
      </c>
      <c r="L65" s="11">
        <v>13314.15</v>
      </c>
      <c r="M65" s="35">
        <f t="shared" si="10"/>
        <v>0.008191749640503522</v>
      </c>
      <c r="N65" s="14">
        <f t="shared" si="11"/>
        <v>108.18000000000029</v>
      </c>
    </row>
    <row r="66" spans="1:14" ht="15">
      <c r="A66" s="1">
        <v>65</v>
      </c>
      <c r="B66" s="23" t="s">
        <v>157</v>
      </c>
      <c r="C66" s="10">
        <v>5010</v>
      </c>
      <c r="D66" s="14">
        <v>6858</v>
      </c>
      <c r="E66" s="11">
        <v>7260</v>
      </c>
      <c r="F66" s="130">
        <f>E66/4a_İl!E66</f>
        <v>0.12500645694509013</v>
      </c>
      <c r="G66" s="79">
        <f aca="true" t="shared" si="12" ref="G66:G83">E66/$E$83</f>
        <v>0.0023846280177369024</v>
      </c>
      <c r="H66" s="41">
        <f aca="true" t="shared" si="13" ref="H66:H83">(E66-C66)/C66</f>
        <v>0.4491017964071856</v>
      </c>
      <c r="I66" s="10">
        <f aca="true" t="shared" si="14" ref="I66:I83">E66-C66</f>
        <v>2250</v>
      </c>
      <c r="J66" s="35">
        <f aca="true" t="shared" si="15" ref="J66:J83">I66/$I$83</f>
        <v>0.007726144241962235</v>
      </c>
      <c r="K66" s="14">
        <v>6683.266</v>
      </c>
      <c r="L66" s="11">
        <v>6880.331</v>
      </c>
      <c r="M66" s="35">
        <f aca="true" t="shared" si="16" ref="M66:M83">(L66-K66)/K66</f>
        <v>0.029486331981998102</v>
      </c>
      <c r="N66" s="14">
        <f aca="true" t="shared" si="17" ref="N66:N83">L66-K66</f>
        <v>197.0650000000005</v>
      </c>
    </row>
    <row r="67" spans="1:14" ht="15">
      <c r="A67" s="1">
        <v>66</v>
      </c>
      <c r="B67" s="23" t="s">
        <v>158</v>
      </c>
      <c r="C67" s="10">
        <v>4472</v>
      </c>
      <c r="D67" s="14">
        <v>4799</v>
      </c>
      <c r="E67" s="11">
        <v>4826</v>
      </c>
      <c r="F67" s="130">
        <f>E67/4a_İl!E67</f>
        <v>0.16055625790139064</v>
      </c>
      <c r="G67" s="79">
        <f t="shared" si="12"/>
        <v>0.0015851535555920513</v>
      </c>
      <c r="H67" s="41">
        <f t="shared" si="13"/>
        <v>0.07915921288014312</v>
      </c>
      <c r="I67" s="10">
        <f t="shared" si="14"/>
        <v>354</v>
      </c>
      <c r="J67" s="35">
        <f t="shared" si="15"/>
        <v>0.0012155800274020582</v>
      </c>
      <c r="K67" s="14">
        <v>4802.886</v>
      </c>
      <c r="L67" s="11">
        <v>4781.235</v>
      </c>
      <c r="M67" s="35">
        <f t="shared" si="16"/>
        <v>-0.004507914616337083</v>
      </c>
      <c r="N67" s="14">
        <f t="shared" si="17"/>
        <v>-21.65100000000075</v>
      </c>
    </row>
    <row r="68" spans="1:14" ht="15">
      <c r="A68" s="1">
        <v>67</v>
      </c>
      <c r="B68" s="23" t="s">
        <v>159</v>
      </c>
      <c r="C68" s="10">
        <v>13715</v>
      </c>
      <c r="D68" s="14">
        <v>14578</v>
      </c>
      <c r="E68" s="11">
        <v>15190</v>
      </c>
      <c r="F68" s="130">
        <f>E68/4a_İl!E68</f>
        <v>0.18806720400153523</v>
      </c>
      <c r="G68" s="79">
        <f t="shared" si="12"/>
        <v>0.004989325012317293</v>
      </c>
      <c r="H68" s="41">
        <f t="shared" si="13"/>
        <v>0.1075464819540649</v>
      </c>
      <c r="I68" s="10">
        <f t="shared" si="14"/>
        <v>1475</v>
      </c>
      <c r="J68" s="35">
        <f t="shared" si="15"/>
        <v>0.005064916780841909</v>
      </c>
      <c r="K68" s="14">
        <v>14736.4</v>
      </c>
      <c r="L68" s="11">
        <v>14917.6</v>
      </c>
      <c r="M68" s="35">
        <f t="shared" si="16"/>
        <v>0.012296083168209382</v>
      </c>
      <c r="N68" s="14">
        <f t="shared" si="17"/>
        <v>181.20000000000073</v>
      </c>
    </row>
    <row r="69" spans="1:14" ht="15">
      <c r="A69" s="1">
        <v>68</v>
      </c>
      <c r="B69" s="23" t="s">
        <v>160</v>
      </c>
      <c r="C69" s="10">
        <v>5377</v>
      </c>
      <c r="D69" s="14">
        <v>5737</v>
      </c>
      <c r="E69" s="11">
        <v>5930</v>
      </c>
      <c r="F69" s="130">
        <f>E69/4a_İl!E69</f>
        <v>0.16406595838866755</v>
      </c>
      <c r="G69" s="79">
        <f t="shared" si="12"/>
        <v>0.001947774675644605</v>
      </c>
      <c r="H69" s="41">
        <f t="shared" si="13"/>
        <v>0.10284545285475172</v>
      </c>
      <c r="I69" s="10">
        <f t="shared" si="14"/>
        <v>553</v>
      </c>
      <c r="J69" s="35">
        <f t="shared" si="15"/>
        <v>0.0018989145625800514</v>
      </c>
      <c r="K69" s="14">
        <v>5878.017</v>
      </c>
      <c r="L69" s="11">
        <v>6016.867</v>
      </c>
      <c r="M69" s="35">
        <f t="shared" si="16"/>
        <v>0.023621911947515697</v>
      </c>
      <c r="N69" s="14">
        <f t="shared" si="17"/>
        <v>138.85000000000036</v>
      </c>
    </row>
    <row r="70" spans="1:14" ht="15">
      <c r="A70" s="1">
        <v>69</v>
      </c>
      <c r="B70" s="23" t="s">
        <v>161</v>
      </c>
      <c r="C70" s="10">
        <v>718</v>
      </c>
      <c r="D70" s="14">
        <v>1125</v>
      </c>
      <c r="E70" s="11">
        <v>1152</v>
      </c>
      <c r="F70" s="130">
        <f>E70/4a_İl!E70</f>
        <v>0.17835578262888993</v>
      </c>
      <c r="G70" s="79">
        <f t="shared" si="12"/>
        <v>0.00037838725570701263</v>
      </c>
      <c r="H70" s="41">
        <f t="shared" si="13"/>
        <v>0.6044568245125348</v>
      </c>
      <c r="I70" s="10">
        <f t="shared" si="14"/>
        <v>434</v>
      </c>
      <c r="J70" s="35">
        <f t="shared" si="15"/>
        <v>0.0014902873782273822</v>
      </c>
      <c r="K70" s="14">
        <v>1109.571</v>
      </c>
      <c r="L70" s="11">
        <v>1119.665</v>
      </c>
      <c r="M70" s="35">
        <f t="shared" si="16"/>
        <v>0.009097209642285218</v>
      </c>
      <c r="N70" s="14">
        <f t="shared" si="17"/>
        <v>10.094000000000051</v>
      </c>
    </row>
    <row r="71" spans="1:14" ht="15">
      <c r="A71" s="1">
        <v>70</v>
      </c>
      <c r="B71" s="23" t="s">
        <v>162</v>
      </c>
      <c r="C71" s="10">
        <v>9386</v>
      </c>
      <c r="D71" s="14">
        <v>10797</v>
      </c>
      <c r="E71" s="11">
        <v>10905</v>
      </c>
      <c r="F71" s="130">
        <f>E71/4a_İl!E71</f>
        <v>0.3062686064146492</v>
      </c>
      <c r="G71" s="79">
        <f t="shared" si="12"/>
        <v>0.0035818689439973722</v>
      </c>
      <c r="H71" s="41">
        <f t="shared" si="13"/>
        <v>0.16183677818026848</v>
      </c>
      <c r="I71" s="10">
        <f t="shared" si="14"/>
        <v>1519</v>
      </c>
      <c r="J71" s="35">
        <f t="shared" si="15"/>
        <v>0.005216005823795837</v>
      </c>
      <c r="K71" s="14">
        <v>10895.4</v>
      </c>
      <c r="L71" s="11">
        <v>10865.05</v>
      </c>
      <c r="M71" s="35">
        <f t="shared" si="16"/>
        <v>-0.002785579235273635</v>
      </c>
      <c r="N71" s="14">
        <f t="shared" si="17"/>
        <v>-30.350000000000364</v>
      </c>
    </row>
    <row r="72" spans="1:14" ht="15">
      <c r="A72" s="1">
        <v>71</v>
      </c>
      <c r="B72" s="23" t="s">
        <v>163</v>
      </c>
      <c r="C72" s="10">
        <v>3549</v>
      </c>
      <c r="D72" s="14">
        <v>4122</v>
      </c>
      <c r="E72" s="11">
        <v>4257</v>
      </c>
      <c r="F72" s="130">
        <f>E72/4a_İl!E72</f>
        <v>0.15683601665254393</v>
      </c>
      <c r="G72" s="79">
        <f t="shared" si="12"/>
        <v>0.0013982591558548202</v>
      </c>
      <c r="H72" s="41">
        <f t="shared" si="13"/>
        <v>0.19949281487743026</v>
      </c>
      <c r="I72" s="10">
        <f t="shared" si="14"/>
        <v>708</v>
      </c>
      <c r="J72" s="35">
        <f t="shared" si="15"/>
        <v>0.0024311600548041165</v>
      </c>
      <c r="K72" s="14">
        <v>4074.793</v>
      </c>
      <c r="L72" s="11">
        <v>4137.139</v>
      </c>
      <c r="M72" s="35">
        <f t="shared" si="16"/>
        <v>0.01530040912507703</v>
      </c>
      <c r="N72" s="14">
        <f t="shared" si="17"/>
        <v>62.346000000000004</v>
      </c>
    </row>
    <row r="73" spans="1:14" ht="15">
      <c r="A73" s="1">
        <v>72</v>
      </c>
      <c r="B73" s="23" t="s">
        <v>164</v>
      </c>
      <c r="C73" s="10">
        <v>4289</v>
      </c>
      <c r="D73" s="14">
        <v>4752</v>
      </c>
      <c r="E73" s="11">
        <v>4797</v>
      </c>
      <c r="F73" s="130">
        <f>E73/4a_İl!E73</f>
        <v>0.13474719101123595</v>
      </c>
      <c r="G73" s="79">
        <f t="shared" si="12"/>
        <v>0.0015756281819674822</v>
      </c>
      <c r="H73" s="41">
        <f t="shared" si="13"/>
        <v>0.11844252739566333</v>
      </c>
      <c r="I73" s="10">
        <f t="shared" si="14"/>
        <v>508</v>
      </c>
      <c r="J73" s="35">
        <f t="shared" si="15"/>
        <v>0.0017443916777408067</v>
      </c>
      <c r="K73" s="14">
        <v>4812.801</v>
      </c>
      <c r="L73" s="11">
        <v>4788.751</v>
      </c>
      <c r="M73" s="35">
        <f t="shared" si="16"/>
        <v>-0.00499709005213392</v>
      </c>
      <c r="N73" s="14">
        <f t="shared" si="17"/>
        <v>-24.050000000000182</v>
      </c>
    </row>
    <row r="74" spans="1:14" ht="15">
      <c r="A74" s="1">
        <v>73</v>
      </c>
      <c r="B74" s="23" t="s">
        <v>165</v>
      </c>
      <c r="C74" s="10">
        <v>2018</v>
      </c>
      <c r="D74" s="14">
        <v>2326</v>
      </c>
      <c r="E74" s="11">
        <v>2279</v>
      </c>
      <c r="F74" s="130">
        <f>E74/4a_İl!E74</f>
        <v>0.09634326780807441</v>
      </c>
      <c r="G74" s="79">
        <f t="shared" si="12"/>
        <v>0.000748562982427328</v>
      </c>
      <c r="H74" s="41">
        <f t="shared" si="13"/>
        <v>0.12933597621407333</v>
      </c>
      <c r="I74" s="10">
        <f t="shared" si="14"/>
        <v>261</v>
      </c>
      <c r="J74" s="35">
        <f t="shared" si="15"/>
        <v>0.0008962327320676193</v>
      </c>
      <c r="K74" s="14">
        <v>2146.994</v>
      </c>
      <c r="L74" s="11">
        <v>2074.672</v>
      </c>
      <c r="M74" s="35">
        <f t="shared" si="16"/>
        <v>-0.03368523619535039</v>
      </c>
      <c r="N74" s="14">
        <f t="shared" si="17"/>
        <v>-72.32200000000012</v>
      </c>
    </row>
    <row r="75" spans="1:14" ht="15">
      <c r="A75" s="1">
        <v>74</v>
      </c>
      <c r="B75" s="23" t="s">
        <v>166</v>
      </c>
      <c r="C75" s="10">
        <v>5463</v>
      </c>
      <c r="D75" s="14">
        <v>6434</v>
      </c>
      <c r="E75" s="11">
        <v>6258</v>
      </c>
      <c r="F75" s="130">
        <f>E75/4a_İl!E75</f>
        <v>0.2515981184416837</v>
      </c>
      <c r="G75" s="79">
        <f t="shared" si="12"/>
        <v>0.002055509935950074</v>
      </c>
      <c r="H75" s="41">
        <f t="shared" si="13"/>
        <v>0.1455244371224602</v>
      </c>
      <c r="I75" s="10">
        <f t="shared" si="14"/>
        <v>795</v>
      </c>
      <c r="J75" s="35">
        <f t="shared" si="15"/>
        <v>0.002729904298826656</v>
      </c>
      <c r="K75" s="14">
        <v>6304.064</v>
      </c>
      <c r="L75" s="11">
        <v>6349.279</v>
      </c>
      <c r="M75" s="35">
        <f t="shared" si="16"/>
        <v>0.00717235738723467</v>
      </c>
      <c r="N75" s="14">
        <f t="shared" si="17"/>
        <v>45.215000000000146</v>
      </c>
    </row>
    <row r="76" spans="1:14" ht="15">
      <c r="A76" s="1">
        <v>75</v>
      </c>
      <c r="B76" s="23" t="s">
        <v>167</v>
      </c>
      <c r="C76" s="10">
        <v>1083</v>
      </c>
      <c r="D76" s="14">
        <v>1543</v>
      </c>
      <c r="E76" s="11">
        <v>1574</v>
      </c>
      <c r="F76" s="130">
        <f>E76/4a_İl!E76</f>
        <v>0.23601739391213075</v>
      </c>
      <c r="G76" s="79">
        <f t="shared" si="12"/>
        <v>0.0005169978650024635</v>
      </c>
      <c r="H76" s="41">
        <f t="shared" si="13"/>
        <v>0.4533702677746999</v>
      </c>
      <c r="I76" s="10">
        <f t="shared" si="14"/>
        <v>491</v>
      </c>
      <c r="J76" s="35">
        <f t="shared" si="15"/>
        <v>0.0016860163656904255</v>
      </c>
      <c r="K76" s="14">
        <v>1449.712</v>
      </c>
      <c r="L76" s="11">
        <v>1480.553</v>
      </c>
      <c r="M76" s="35">
        <f t="shared" si="16"/>
        <v>0.021273880605251334</v>
      </c>
      <c r="N76" s="14">
        <f t="shared" si="17"/>
        <v>30.841000000000122</v>
      </c>
    </row>
    <row r="77" spans="1:14" ht="15">
      <c r="A77" s="1">
        <v>76</v>
      </c>
      <c r="B77" s="23" t="s">
        <v>168</v>
      </c>
      <c r="C77" s="10">
        <v>1959</v>
      </c>
      <c r="D77" s="14">
        <v>2081</v>
      </c>
      <c r="E77" s="11">
        <v>2079</v>
      </c>
      <c r="F77" s="130">
        <f>E77/4a_İl!E77</f>
        <v>0.17403314917127072</v>
      </c>
      <c r="G77" s="79">
        <f t="shared" si="12"/>
        <v>0.0006828707505337494</v>
      </c>
      <c r="H77" s="41">
        <f t="shared" si="13"/>
        <v>0.06125574272588055</v>
      </c>
      <c r="I77" s="10">
        <f t="shared" si="14"/>
        <v>120</v>
      </c>
      <c r="J77" s="35">
        <f t="shared" si="15"/>
        <v>0.0004120610262379858</v>
      </c>
      <c r="K77" s="14">
        <v>2020.723</v>
      </c>
      <c r="L77" s="11">
        <v>2009.094</v>
      </c>
      <c r="M77" s="35">
        <f t="shared" si="16"/>
        <v>-0.005754870905116587</v>
      </c>
      <c r="N77" s="14">
        <f t="shared" si="17"/>
        <v>-11.628999999999905</v>
      </c>
    </row>
    <row r="78" spans="1:14" ht="15">
      <c r="A78" s="1">
        <v>77</v>
      </c>
      <c r="B78" s="23" t="s">
        <v>169</v>
      </c>
      <c r="C78" s="10">
        <v>8157</v>
      </c>
      <c r="D78" s="14">
        <v>9213</v>
      </c>
      <c r="E78" s="11">
        <v>9349</v>
      </c>
      <c r="F78" s="130">
        <f>E78/4a_İl!E78</f>
        <v>0.24788545671483495</v>
      </c>
      <c r="G78" s="79">
        <f t="shared" si="12"/>
        <v>0.003070783379865331</v>
      </c>
      <c r="H78" s="41">
        <f t="shared" si="13"/>
        <v>0.14613215643006008</v>
      </c>
      <c r="I78" s="10">
        <f t="shared" si="14"/>
        <v>1192</v>
      </c>
      <c r="J78" s="35">
        <f t="shared" si="15"/>
        <v>0.0040931395272973264</v>
      </c>
      <c r="K78" s="14">
        <v>9285.376</v>
      </c>
      <c r="L78" s="11">
        <v>9363.776</v>
      </c>
      <c r="M78" s="35">
        <f t="shared" si="16"/>
        <v>0.008443384522069934</v>
      </c>
      <c r="N78" s="14">
        <f t="shared" si="17"/>
        <v>78.39999999999964</v>
      </c>
    </row>
    <row r="79" spans="1:14" ht="15">
      <c r="A79" s="1">
        <v>78</v>
      </c>
      <c r="B79" s="23" t="s">
        <v>170</v>
      </c>
      <c r="C79" s="10">
        <v>5778</v>
      </c>
      <c r="D79" s="14">
        <v>6528</v>
      </c>
      <c r="E79" s="11">
        <v>6686</v>
      </c>
      <c r="F79" s="130">
        <f>E79/4a_İl!E79</f>
        <v>0.20342592874311619</v>
      </c>
      <c r="G79" s="79">
        <f t="shared" si="12"/>
        <v>0.002196091312202332</v>
      </c>
      <c r="H79" s="41">
        <f t="shared" si="13"/>
        <v>0.15714780200761508</v>
      </c>
      <c r="I79" s="10">
        <f t="shared" si="14"/>
        <v>908</v>
      </c>
      <c r="J79" s="35">
        <f t="shared" si="15"/>
        <v>0.003117928431867426</v>
      </c>
      <c r="K79" s="14">
        <v>6587.922</v>
      </c>
      <c r="L79" s="11">
        <v>6651.746</v>
      </c>
      <c r="M79" s="35">
        <f t="shared" si="16"/>
        <v>0.009688032129099362</v>
      </c>
      <c r="N79" s="14">
        <f t="shared" si="17"/>
        <v>63.824000000000524</v>
      </c>
    </row>
    <row r="80" spans="1:14" ht="15">
      <c r="A80" s="1">
        <v>79</v>
      </c>
      <c r="B80" s="23" t="s">
        <v>171</v>
      </c>
      <c r="C80" s="10">
        <v>1506</v>
      </c>
      <c r="D80" s="14">
        <v>1642</v>
      </c>
      <c r="E80" s="11">
        <v>1664</v>
      </c>
      <c r="F80" s="130">
        <f>E80/4a_İl!E80</f>
        <v>0.1603391790325689</v>
      </c>
      <c r="G80" s="79">
        <f t="shared" si="12"/>
        <v>0.0005465593693545738</v>
      </c>
      <c r="H80" s="41">
        <f t="shared" si="13"/>
        <v>0.1049136786188579</v>
      </c>
      <c r="I80" s="10">
        <f t="shared" si="14"/>
        <v>158</v>
      </c>
      <c r="J80" s="35">
        <f t="shared" si="15"/>
        <v>0.0005425470178800147</v>
      </c>
      <c r="K80" s="14">
        <v>1480.825</v>
      </c>
      <c r="L80" s="11">
        <v>1465.464</v>
      </c>
      <c r="M80" s="35">
        <f t="shared" si="16"/>
        <v>-0.010373271656002636</v>
      </c>
      <c r="N80" s="14">
        <f t="shared" si="17"/>
        <v>-15.361000000000104</v>
      </c>
    </row>
    <row r="81" spans="1:14" ht="15">
      <c r="A81" s="1">
        <v>80</v>
      </c>
      <c r="B81" s="23" t="s">
        <v>172</v>
      </c>
      <c r="C81" s="10">
        <v>8384</v>
      </c>
      <c r="D81" s="14">
        <v>8986</v>
      </c>
      <c r="E81" s="11">
        <v>8768</v>
      </c>
      <c r="F81" s="130">
        <f>E81/4a_İl!E81</f>
        <v>0.18608599685894986</v>
      </c>
      <c r="G81" s="79">
        <f t="shared" si="12"/>
        <v>0.002879947446214485</v>
      </c>
      <c r="H81" s="41">
        <f t="shared" si="13"/>
        <v>0.04580152671755725</v>
      </c>
      <c r="I81" s="10">
        <f t="shared" si="14"/>
        <v>384</v>
      </c>
      <c r="J81" s="35">
        <f t="shared" si="15"/>
        <v>0.0013185952839615547</v>
      </c>
      <c r="K81" s="14">
        <v>8718.45</v>
      </c>
      <c r="L81" s="11">
        <v>8712.049</v>
      </c>
      <c r="M81" s="35">
        <f t="shared" si="16"/>
        <v>-0.0007341901370082801</v>
      </c>
      <c r="N81" s="14">
        <f t="shared" si="17"/>
        <v>-6.40099999999984</v>
      </c>
    </row>
    <row r="82" spans="1:14" ht="15.75" thickBot="1">
      <c r="A82" s="48">
        <v>81</v>
      </c>
      <c r="B82" s="49" t="s">
        <v>173</v>
      </c>
      <c r="C82" s="10">
        <v>17103</v>
      </c>
      <c r="D82" s="14">
        <v>19177</v>
      </c>
      <c r="E82" s="11">
        <v>19219</v>
      </c>
      <c r="F82" s="130">
        <f>E82/4a_İl!E82</f>
        <v>0.30406923393348734</v>
      </c>
      <c r="G82" s="79">
        <f>E82/$E$83</f>
        <v>0.006312695023813434</v>
      </c>
      <c r="H82" s="41">
        <f t="shared" si="13"/>
        <v>0.12372098462258084</v>
      </c>
      <c r="I82" s="10">
        <f t="shared" si="14"/>
        <v>2116</v>
      </c>
      <c r="J82" s="35">
        <f t="shared" si="15"/>
        <v>0.007266009429329817</v>
      </c>
      <c r="K82" s="14">
        <v>19389.82</v>
      </c>
      <c r="L82" s="11">
        <v>19525.95</v>
      </c>
      <c r="M82" s="35">
        <f t="shared" si="16"/>
        <v>0.007020694364362383</v>
      </c>
      <c r="N82" s="14">
        <f t="shared" si="17"/>
        <v>136.13000000000102</v>
      </c>
    </row>
    <row r="83" spans="1:14" ht="15.75" thickBot="1">
      <c r="A83" s="175" t="s">
        <v>174</v>
      </c>
      <c r="B83" s="176"/>
      <c r="C83" s="56">
        <v>2753281</v>
      </c>
      <c r="D83" s="55">
        <v>2985820</v>
      </c>
      <c r="E83" s="106">
        <v>3044500</v>
      </c>
      <c r="F83" s="131">
        <f>E83/4a_İl!E83</f>
        <v>0.2530577639983875</v>
      </c>
      <c r="G83" s="80">
        <f t="shared" si="12"/>
        <v>1</v>
      </c>
      <c r="H83" s="43">
        <f t="shared" si="13"/>
        <v>0.10577162301995328</v>
      </c>
      <c r="I83" s="56">
        <f t="shared" si="14"/>
        <v>291219</v>
      </c>
      <c r="J83" s="37">
        <f t="shared" si="15"/>
        <v>1</v>
      </c>
      <c r="K83" s="55">
        <v>3047842</v>
      </c>
      <c r="L83" s="106">
        <v>3066187</v>
      </c>
      <c r="M83" s="37">
        <f t="shared" si="16"/>
        <v>0.006019012796595099</v>
      </c>
      <c r="N83" s="55">
        <f t="shared" si="17"/>
        <v>18345</v>
      </c>
    </row>
    <row r="84" spans="10:14" ht="15">
      <c r="J84" s="63"/>
      <c r="K84" s="64"/>
      <c r="L84" s="134"/>
      <c r="M84" s="63"/>
      <c r="N84" s="64"/>
    </row>
    <row r="85" spans="10:14" ht="15">
      <c r="J85" s="63"/>
      <c r="K85" s="64"/>
      <c r="L85" s="64"/>
      <c r="M85" s="63"/>
      <c r="N85" s="64"/>
    </row>
    <row r="86" spans="10:14" ht="15">
      <c r="J86" s="63"/>
      <c r="K86" s="64"/>
      <c r="L86" s="64"/>
      <c r="M86" s="63"/>
      <c r="N86" s="64"/>
    </row>
    <row r="87" spans="10:14" ht="15">
      <c r="J87" s="63"/>
      <c r="K87" s="64"/>
      <c r="L87" s="64"/>
      <c r="M87" s="63"/>
      <c r="N87" s="64"/>
    </row>
    <row r="88" spans="10:14" ht="15">
      <c r="J88" s="63"/>
      <c r="K88" s="64"/>
      <c r="L88" s="64"/>
      <c r="M88" s="63"/>
      <c r="N88" s="64"/>
    </row>
    <row r="89" spans="10:14" ht="15">
      <c r="J89" s="63"/>
      <c r="K89" s="64"/>
      <c r="L89" s="64"/>
      <c r="M89" s="63"/>
      <c r="N89" s="64"/>
    </row>
  </sheetData>
  <sheetProtection/>
  <autoFilter ref="A1:N83"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" sqref="B1:B83"/>
    </sheetView>
  </sheetViews>
  <sheetFormatPr defaultColWidth="8.8515625" defaultRowHeight="15"/>
  <cols>
    <col min="1" max="1" width="18.28125" style="0" bestFit="1" customWidth="1"/>
    <col min="2" max="2" width="12.00390625" style="0" bestFit="1" customWidth="1"/>
    <col min="3" max="3" width="12.00390625" style="0" customWidth="1"/>
    <col min="4" max="4" width="12.00390625" style="0" bestFit="1" customWidth="1"/>
    <col min="5" max="5" width="22.421875" style="0" customWidth="1"/>
    <col min="6" max="6" width="26.421875" style="0" bestFit="1" customWidth="1"/>
    <col min="7" max="7" width="27.421875" style="0" customWidth="1"/>
  </cols>
  <sheetData>
    <row r="1" spans="1:7" ht="30.75" thickBot="1">
      <c r="A1" s="27" t="s">
        <v>175</v>
      </c>
      <c r="B1" s="75">
        <v>40969</v>
      </c>
      <c r="C1" s="95">
        <v>41306</v>
      </c>
      <c r="D1" s="103">
        <v>41334</v>
      </c>
      <c r="E1" s="42" t="s">
        <v>286</v>
      </c>
      <c r="F1" s="15" t="s">
        <v>287</v>
      </c>
      <c r="G1" s="44" t="s">
        <v>288</v>
      </c>
    </row>
    <row r="2" spans="1:7" ht="15">
      <c r="A2" s="32" t="s">
        <v>176</v>
      </c>
      <c r="B2" s="3">
        <v>1084</v>
      </c>
      <c r="C2" s="13">
        <v>1296</v>
      </c>
      <c r="D2" s="3">
        <v>1187</v>
      </c>
      <c r="E2" s="35">
        <f aca="true" t="shared" si="0" ref="E2:E33">D2/$D$83</f>
        <v>0.02022249859447672</v>
      </c>
      <c r="F2" s="36">
        <f aca="true" t="shared" si="1" ref="F2:F33">(D2-B2)/B2</f>
        <v>0.09501845018450185</v>
      </c>
      <c r="G2" s="13">
        <f aca="true" t="shared" si="2" ref="G2:G33">D2-B2</f>
        <v>103</v>
      </c>
    </row>
    <row r="3" spans="1:7" ht="15">
      <c r="A3" s="32" t="s">
        <v>177</v>
      </c>
      <c r="B3" s="3">
        <v>123</v>
      </c>
      <c r="C3" s="14">
        <v>186</v>
      </c>
      <c r="D3" s="3">
        <v>148</v>
      </c>
      <c r="E3" s="35">
        <f t="shared" si="0"/>
        <v>0.002521423582125151</v>
      </c>
      <c r="F3" s="36">
        <f t="shared" si="1"/>
        <v>0.2032520325203252</v>
      </c>
      <c r="G3" s="14">
        <f t="shared" si="2"/>
        <v>25</v>
      </c>
    </row>
    <row r="4" spans="1:7" ht="15">
      <c r="A4" s="32" t="s">
        <v>178</v>
      </c>
      <c r="B4" s="3">
        <v>192</v>
      </c>
      <c r="C4" s="14">
        <v>311</v>
      </c>
      <c r="D4" s="3">
        <v>257</v>
      </c>
      <c r="E4" s="35">
        <f t="shared" si="0"/>
        <v>0.004378417977068675</v>
      </c>
      <c r="F4" s="36">
        <f t="shared" si="1"/>
        <v>0.3385416666666667</v>
      </c>
      <c r="G4" s="14">
        <f t="shared" si="2"/>
        <v>65</v>
      </c>
    </row>
    <row r="5" spans="1:7" ht="15">
      <c r="A5" s="32" t="s">
        <v>179</v>
      </c>
      <c r="B5" s="3">
        <v>22</v>
      </c>
      <c r="C5" s="14">
        <v>77</v>
      </c>
      <c r="D5" s="3">
        <v>53</v>
      </c>
      <c r="E5" s="35">
        <f t="shared" si="0"/>
        <v>0.0009029422287340069</v>
      </c>
      <c r="F5" s="36">
        <f t="shared" si="1"/>
        <v>1.4090909090909092</v>
      </c>
      <c r="G5" s="14">
        <f t="shared" si="2"/>
        <v>31</v>
      </c>
    </row>
    <row r="6" spans="1:7" ht="15">
      <c r="A6" s="32" t="s">
        <v>180</v>
      </c>
      <c r="B6" s="3">
        <v>81</v>
      </c>
      <c r="C6" s="14">
        <v>132</v>
      </c>
      <c r="D6" s="3">
        <v>107</v>
      </c>
      <c r="E6" s="35">
        <f t="shared" si="0"/>
        <v>0.0018229211032931836</v>
      </c>
      <c r="F6" s="36">
        <f t="shared" si="1"/>
        <v>0.32098765432098764</v>
      </c>
      <c r="G6" s="14">
        <f t="shared" si="2"/>
        <v>26</v>
      </c>
    </row>
    <row r="7" spans="1:7" ht="15">
      <c r="A7" s="32" t="s">
        <v>181</v>
      </c>
      <c r="B7" s="3">
        <v>64</v>
      </c>
      <c r="C7" s="14">
        <v>171</v>
      </c>
      <c r="D7" s="3">
        <v>109</v>
      </c>
      <c r="E7" s="35">
        <f t="shared" si="0"/>
        <v>0.0018569943949435235</v>
      </c>
      <c r="F7" s="36">
        <f t="shared" si="1"/>
        <v>0.703125</v>
      </c>
      <c r="G7" s="14">
        <f t="shared" si="2"/>
        <v>45</v>
      </c>
    </row>
    <row r="8" spans="1:7" ht="15">
      <c r="A8" s="32" t="s">
        <v>182</v>
      </c>
      <c r="B8" s="3">
        <v>3120</v>
      </c>
      <c r="C8" s="14">
        <v>4231</v>
      </c>
      <c r="D8" s="3">
        <v>4092</v>
      </c>
      <c r="E8" s="35">
        <f t="shared" si="0"/>
        <v>0.0697139547165954</v>
      </c>
      <c r="F8" s="36">
        <f t="shared" si="1"/>
        <v>0.31153846153846154</v>
      </c>
      <c r="G8" s="14">
        <f t="shared" si="2"/>
        <v>972</v>
      </c>
    </row>
    <row r="9" spans="1:7" ht="15">
      <c r="A9" s="32" t="s">
        <v>183</v>
      </c>
      <c r="B9" s="3">
        <v>1247</v>
      </c>
      <c r="C9" s="14">
        <v>2242</v>
      </c>
      <c r="D9" s="3">
        <v>2387</v>
      </c>
      <c r="E9" s="35">
        <f t="shared" si="0"/>
        <v>0.040666473584680646</v>
      </c>
      <c r="F9" s="36">
        <f t="shared" si="1"/>
        <v>0.9141940657578188</v>
      </c>
      <c r="G9" s="14">
        <f t="shared" si="2"/>
        <v>1140</v>
      </c>
    </row>
    <row r="10" spans="1:7" ht="15">
      <c r="A10" s="32" t="s">
        <v>184</v>
      </c>
      <c r="B10" s="3">
        <v>11</v>
      </c>
      <c r="C10" s="14">
        <v>11</v>
      </c>
      <c r="D10" s="3">
        <v>15</v>
      </c>
      <c r="E10" s="35">
        <f t="shared" si="0"/>
        <v>0.00025554968737754913</v>
      </c>
      <c r="F10" s="36">
        <f t="shared" si="1"/>
        <v>0.36363636363636365</v>
      </c>
      <c r="G10" s="14">
        <f t="shared" si="2"/>
        <v>4</v>
      </c>
    </row>
    <row r="11" spans="1:7" ht="15">
      <c r="A11" s="32" t="s">
        <v>185</v>
      </c>
      <c r="B11" s="3">
        <v>143</v>
      </c>
      <c r="C11" s="14">
        <v>156</v>
      </c>
      <c r="D11" s="3">
        <v>198</v>
      </c>
      <c r="E11" s="35">
        <f t="shared" si="0"/>
        <v>0.0033732558733836483</v>
      </c>
      <c r="F11" s="36">
        <f t="shared" si="1"/>
        <v>0.38461538461538464</v>
      </c>
      <c r="G11" s="14">
        <f t="shared" si="2"/>
        <v>55</v>
      </c>
    </row>
    <row r="12" spans="1:7" ht="15">
      <c r="A12" s="32" t="s">
        <v>186</v>
      </c>
      <c r="B12" s="3">
        <v>427</v>
      </c>
      <c r="C12" s="14">
        <v>526</v>
      </c>
      <c r="D12" s="3">
        <v>528</v>
      </c>
      <c r="E12" s="35">
        <f t="shared" si="0"/>
        <v>0.008995348995689729</v>
      </c>
      <c r="F12" s="36">
        <f t="shared" si="1"/>
        <v>0.23653395784543327</v>
      </c>
      <c r="G12" s="14">
        <f t="shared" si="2"/>
        <v>101</v>
      </c>
    </row>
    <row r="13" spans="1:7" ht="15">
      <c r="A13" s="32" t="s">
        <v>187</v>
      </c>
      <c r="B13" s="3">
        <v>498</v>
      </c>
      <c r="C13" s="14">
        <v>517</v>
      </c>
      <c r="D13" s="3">
        <v>1190</v>
      </c>
      <c r="E13" s="35">
        <f t="shared" si="0"/>
        <v>0.02027360853195223</v>
      </c>
      <c r="F13" s="36">
        <f t="shared" si="1"/>
        <v>1.3895582329317269</v>
      </c>
      <c r="G13" s="14">
        <f t="shared" si="2"/>
        <v>692</v>
      </c>
    </row>
    <row r="14" spans="1:7" ht="15">
      <c r="A14" s="32" t="s">
        <v>188</v>
      </c>
      <c r="B14" s="3">
        <v>82</v>
      </c>
      <c r="C14" s="14">
        <v>96</v>
      </c>
      <c r="D14" s="3">
        <v>156</v>
      </c>
      <c r="E14" s="35">
        <f t="shared" si="0"/>
        <v>0.0026577167487265105</v>
      </c>
      <c r="F14" s="36">
        <f t="shared" si="1"/>
        <v>0.9024390243902439</v>
      </c>
      <c r="G14" s="14">
        <f t="shared" si="2"/>
        <v>74</v>
      </c>
    </row>
    <row r="15" spans="1:7" ht="15">
      <c r="A15" s="32" t="s">
        <v>189</v>
      </c>
      <c r="B15" s="3">
        <v>258</v>
      </c>
      <c r="C15" s="14">
        <v>398</v>
      </c>
      <c r="D15" s="3">
        <v>321</v>
      </c>
      <c r="E15" s="35">
        <f t="shared" si="0"/>
        <v>0.005468763309879551</v>
      </c>
      <c r="F15" s="36">
        <f t="shared" si="1"/>
        <v>0.2441860465116279</v>
      </c>
      <c r="G15" s="14">
        <f t="shared" si="2"/>
        <v>63</v>
      </c>
    </row>
    <row r="16" spans="1:7" ht="15">
      <c r="A16" s="32" t="s">
        <v>190</v>
      </c>
      <c r="B16" s="3">
        <v>12</v>
      </c>
      <c r="C16" s="14">
        <v>14</v>
      </c>
      <c r="D16" s="3">
        <v>13</v>
      </c>
      <c r="E16" s="35">
        <f t="shared" si="0"/>
        <v>0.00022147639572720924</v>
      </c>
      <c r="F16" s="36">
        <f t="shared" si="1"/>
        <v>0.08333333333333333</v>
      </c>
      <c r="G16" s="14">
        <f t="shared" si="2"/>
        <v>1</v>
      </c>
    </row>
    <row r="17" spans="1:7" ht="15">
      <c r="A17" s="32" t="s">
        <v>191</v>
      </c>
      <c r="B17" s="3">
        <v>188</v>
      </c>
      <c r="C17" s="14">
        <v>252</v>
      </c>
      <c r="D17" s="3">
        <v>318</v>
      </c>
      <c r="E17" s="35">
        <f t="shared" si="0"/>
        <v>0.005417653372404041</v>
      </c>
      <c r="F17" s="36">
        <f t="shared" si="1"/>
        <v>0.6914893617021277</v>
      </c>
      <c r="G17" s="14">
        <f t="shared" si="2"/>
        <v>130</v>
      </c>
    </row>
    <row r="18" spans="1:7" ht="15">
      <c r="A18" s="32" t="s">
        <v>192</v>
      </c>
      <c r="B18" s="3">
        <v>45</v>
      </c>
      <c r="C18" s="14">
        <v>79</v>
      </c>
      <c r="D18" s="3">
        <v>80</v>
      </c>
      <c r="E18" s="35">
        <f t="shared" si="0"/>
        <v>0.0013629316660135951</v>
      </c>
      <c r="F18" s="36">
        <f t="shared" si="1"/>
        <v>0.7777777777777778</v>
      </c>
      <c r="G18" s="14">
        <f t="shared" si="2"/>
        <v>35</v>
      </c>
    </row>
    <row r="19" spans="1:7" ht="15">
      <c r="A19" s="32" t="s">
        <v>193</v>
      </c>
      <c r="B19" s="3">
        <v>22</v>
      </c>
      <c r="C19" s="14">
        <v>76</v>
      </c>
      <c r="D19" s="3">
        <v>45</v>
      </c>
      <c r="E19" s="35">
        <f t="shared" si="0"/>
        <v>0.0007666490621326473</v>
      </c>
      <c r="F19" s="36">
        <f t="shared" si="1"/>
        <v>1.0454545454545454</v>
      </c>
      <c r="G19" s="14">
        <f t="shared" si="2"/>
        <v>23</v>
      </c>
    </row>
    <row r="20" spans="1:7" ht="15">
      <c r="A20" s="32" t="s">
        <v>194</v>
      </c>
      <c r="B20" s="3">
        <v>133</v>
      </c>
      <c r="C20" s="14">
        <v>249</v>
      </c>
      <c r="D20" s="3">
        <v>218</v>
      </c>
      <c r="E20" s="35">
        <f t="shared" si="0"/>
        <v>0.003713988789887047</v>
      </c>
      <c r="F20" s="36">
        <f t="shared" si="1"/>
        <v>0.6390977443609023</v>
      </c>
      <c r="G20" s="14">
        <f t="shared" si="2"/>
        <v>85</v>
      </c>
    </row>
    <row r="21" spans="1:7" ht="15">
      <c r="A21" s="32" t="s">
        <v>195</v>
      </c>
      <c r="B21" s="3">
        <v>76</v>
      </c>
      <c r="C21" s="14">
        <v>113</v>
      </c>
      <c r="D21" s="3">
        <v>63</v>
      </c>
      <c r="E21" s="35">
        <f t="shared" si="0"/>
        <v>0.0010733086869857062</v>
      </c>
      <c r="F21" s="36">
        <f t="shared" si="1"/>
        <v>-0.17105263157894737</v>
      </c>
      <c r="G21" s="14">
        <f t="shared" si="2"/>
        <v>-13</v>
      </c>
    </row>
    <row r="22" spans="1:7" ht="15">
      <c r="A22" s="32" t="s">
        <v>196</v>
      </c>
      <c r="B22" s="3">
        <v>2267</v>
      </c>
      <c r="C22" s="14">
        <v>3405</v>
      </c>
      <c r="D22" s="3">
        <v>3794</v>
      </c>
      <c r="E22" s="35">
        <f t="shared" si="0"/>
        <v>0.06463703426069475</v>
      </c>
      <c r="F22" s="36">
        <f t="shared" si="1"/>
        <v>0.6735774150860168</v>
      </c>
      <c r="G22" s="14">
        <f t="shared" si="2"/>
        <v>1527</v>
      </c>
    </row>
    <row r="23" spans="1:7" ht="15">
      <c r="A23" s="32" t="s">
        <v>197</v>
      </c>
      <c r="B23" s="3">
        <v>131</v>
      </c>
      <c r="C23" s="14">
        <v>253</v>
      </c>
      <c r="D23" s="3">
        <v>257</v>
      </c>
      <c r="E23" s="35">
        <f t="shared" si="0"/>
        <v>0.004378417977068675</v>
      </c>
      <c r="F23" s="36">
        <f t="shared" si="1"/>
        <v>0.9618320610687023</v>
      </c>
      <c r="G23" s="14">
        <f t="shared" si="2"/>
        <v>126</v>
      </c>
    </row>
    <row r="24" spans="1:7" ht="15">
      <c r="A24" s="32" t="s">
        <v>198</v>
      </c>
      <c r="B24" s="3">
        <v>57</v>
      </c>
      <c r="C24" s="14">
        <v>97</v>
      </c>
      <c r="D24" s="3">
        <v>99</v>
      </c>
      <c r="E24" s="35">
        <f t="shared" si="0"/>
        <v>0.0016866279366918242</v>
      </c>
      <c r="F24" s="36">
        <f t="shared" si="1"/>
        <v>0.7368421052631579</v>
      </c>
      <c r="G24" s="14">
        <f t="shared" si="2"/>
        <v>42</v>
      </c>
    </row>
    <row r="25" spans="1:7" ht="15">
      <c r="A25" s="32" t="s">
        <v>199</v>
      </c>
      <c r="B25" s="3">
        <v>176</v>
      </c>
      <c r="C25" s="14">
        <v>301</v>
      </c>
      <c r="D25" s="3">
        <v>398</v>
      </c>
      <c r="E25" s="35">
        <f t="shared" si="0"/>
        <v>0.006780585038417637</v>
      </c>
      <c r="F25" s="36">
        <f t="shared" si="1"/>
        <v>1.2613636363636365</v>
      </c>
      <c r="G25" s="14">
        <f t="shared" si="2"/>
        <v>222</v>
      </c>
    </row>
    <row r="26" spans="1:7" ht="15">
      <c r="A26" s="32" t="s">
        <v>200</v>
      </c>
      <c r="B26" s="3">
        <v>648</v>
      </c>
      <c r="C26" s="14">
        <v>713</v>
      </c>
      <c r="D26" s="3">
        <v>800</v>
      </c>
      <c r="E26" s="35">
        <f t="shared" si="0"/>
        <v>0.013629316660135952</v>
      </c>
      <c r="F26" s="36">
        <f t="shared" si="1"/>
        <v>0.2345679012345679</v>
      </c>
      <c r="G26" s="14">
        <f t="shared" si="2"/>
        <v>152</v>
      </c>
    </row>
    <row r="27" spans="1:7" ht="15">
      <c r="A27" s="32" t="s">
        <v>113</v>
      </c>
      <c r="B27" s="3">
        <v>268</v>
      </c>
      <c r="C27" s="14">
        <v>527</v>
      </c>
      <c r="D27" s="3">
        <v>534</v>
      </c>
      <c r="E27" s="35">
        <f t="shared" si="0"/>
        <v>0.009097568870640749</v>
      </c>
      <c r="F27" s="36">
        <f t="shared" si="1"/>
        <v>0.9925373134328358</v>
      </c>
      <c r="G27" s="14">
        <f t="shared" si="2"/>
        <v>266</v>
      </c>
    </row>
    <row r="28" spans="1:7" ht="15">
      <c r="A28" s="32" t="s">
        <v>201</v>
      </c>
      <c r="B28" s="3">
        <v>302</v>
      </c>
      <c r="C28" s="14">
        <v>537</v>
      </c>
      <c r="D28" s="3">
        <v>500</v>
      </c>
      <c r="E28" s="35">
        <f t="shared" si="0"/>
        <v>0.00851832291258497</v>
      </c>
      <c r="F28" s="36">
        <f t="shared" si="1"/>
        <v>0.6556291390728477</v>
      </c>
      <c r="G28" s="14">
        <f t="shared" si="2"/>
        <v>198</v>
      </c>
    </row>
    <row r="29" spans="1:7" ht="15">
      <c r="A29" s="32" t="s">
        <v>202</v>
      </c>
      <c r="B29" s="3">
        <v>110</v>
      </c>
      <c r="C29" s="14">
        <v>263</v>
      </c>
      <c r="D29" s="3">
        <v>223</v>
      </c>
      <c r="E29" s="35">
        <f t="shared" si="0"/>
        <v>0.0037991720190128967</v>
      </c>
      <c r="F29" s="36">
        <f t="shared" si="1"/>
        <v>1.0272727272727273</v>
      </c>
      <c r="G29" s="14">
        <f t="shared" si="2"/>
        <v>113</v>
      </c>
    </row>
    <row r="30" spans="1:7" ht="15">
      <c r="A30" s="32" t="s">
        <v>203</v>
      </c>
      <c r="B30" s="3">
        <v>187</v>
      </c>
      <c r="C30" s="14">
        <v>305</v>
      </c>
      <c r="D30" s="3">
        <v>255</v>
      </c>
      <c r="E30" s="35">
        <f t="shared" si="0"/>
        <v>0.004344344685418335</v>
      </c>
      <c r="F30" s="36">
        <f t="shared" si="1"/>
        <v>0.36363636363636365</v>
      </c>
      <c r="G30" s="14">
        <f t="shared" si="2"/>
        <v>68</v>
      </c>
    </row>
    <row r="31" spans="1:7" ht="15">
      <c r="A31" s="32" t="s">
        <v>204</v>
      </c>
      <c r="B31" s="3">
        <v>49</v>
      </c>
      <c r="C31" s="14">
        <v>117</v>
      </c>
      <c r="D31" s="3">
        <v>117</v>
      </c>
      <c r="E31" s="35">
        <f t="shared" si="0"/>
        <v>0.001993287561544883</v>
      </c>
      <c r="F31" s="36">
        <f t="shared" si="1"/>
        <v>1.3877551020408163</v>
      </c>
      <c r="G31" s="14">
        <f t="shared" si="2"/>
        <v>68</v>
      </c>
    </row>
    <row r="32" spans="1:7" ht="15">
      <c r="A32" s="32" t="s">
        <v>205</v>
      </c>
      <c r="B32" s="3">
        <v>244</v>
      </c>
      <c r="C32" s="14">
        <v>312</v>
      </c>
      <c r="D32" s="3">
        <v>400</v>
      </c>
      <c r="E32" s="35">
        <f t="shared" si="0"/>
        <v>0.006814658330067976</v>
      </c>
      <c r="F32" s="36">
        <f t="shared" si="1"/>
        <v>0.639344262295082</v>
      </c>
      <c r="G32" s="14">
        <f t="shared" si="2"/>
        <v>156</v>
      </c>
    </row>
    <row r="33" spans="1:7" ht="15">
      <c r="A33" s="32" t="s">
        <v>206</v>
      </c>
      <c r="B33" s="3">
        <v>368</v>
      </c>
      <c r="C33" s="14">
        <v>419</v>
      </c>
      <c r="D33" s="3">
        <v>626</v>
      </c>
      <c r="E33" s="35">
        <f t="shared" si="0"/>
        <v>0.010664940286556382</v>
      </c>
      <c r="F33" s="36">
        <f t="shared" si="1"/>
        <v>0.7010869565217391</v>
      </c>
      <c r="G33" s="14">
        <f t="shared" si="2"/>
        <v>258</v>
      </c>
    </row>
    <row r="34" spans="1:7" ht="15">
      <c r="A34" s="32" t="s">
        <v>207</v>
      </c>
      <c r="B34" s="3">
        <v>506</v>
      </c>
      <c r="C34" s="14">
        <v>855</v>
      </c>
      <c r="D34" s="3">
        <v>833</v>
      </c>
      <c r="E34" s="35">
        <f aca="true" t="shared" si="3" ref="E34:E65">D34/$D$83</f>
        <v>0.01419152597236656</v>
      </c>
      <c r="F34" s="36">
        <f aca="true" t="shared" si="4" ref="F34:F65">(D34-B34)/B34</f>
        <v>0.6462450592885376</v>
      </c>
      <c r="G34" s="14">
        <f aca="true" t="shared" si="5" ref="G34:G65">D34-B34</f>
        <v>327</v>
      </c>
    </row>
    <row r="35" spans="1:7" ht="15">
      <c r="A35" s="32" t="s">
        <v>208</v>
      </c>
      <c r="B35" s="3">
        <v>153</v>
      </c>
      <c r="C35" s="14">
        <v>309</v>
      </c>
      <c r="D35" s="3">
        <v>286</v>
      </c>
      <c r="E35" s="35">
        <f t="shared" si="3"/>
        <v>0.004872480705998603</v>
      </c>
      <c r="F35" s="36">
        <f t="shared" si="4"/>
        <v>0.869281045751634</v>
      </c>
      <c r="G35" s="14">
        <f t="shared" si="5"/>
        <v>133</v>
      </c>
    </row>
    <row r="36" spans="1:7" ht="15">
      <c r="A36" s="32" t="s">
        <v>209</v>
      </c>
      <c r="B36" s="3">
        <v>38</v>
      </c>
      <c r="C36" s="14">
        <v>87</v>
      </c>
      <c r="D36" s="3">
        <v>62</v>
      </c>
      <c r="E36" s="35">
        <f t="shared" si="3"/>
        <v>0.0010562720411605364</v>
      </c>
      <c r="F36" s="36">
        <f t="shared" si="4"/>
        <v>0.631578947368421</v>
      </c>
      <c r="G36" s="14">
        <f t="shared" si="5"/>
        <v>24</v>
      </c>
    </row>
    <row r="37" spans="1:7" ht="15">
      <c r="A37" s="32" t="s">
        <v>210</v>
      </c>
      <c r="B37" s="3">
        <v>7</v>
      </c>
      <c r="C37" s="14">
        <v>61</v>
      </c>
      <c r="D37" s="3">
        <v>37</v>
      </c>
      <c r="E37" s="35">
        <f t="shared" si="3"/>
        <v>0.0006303558955312878</v>
      </c>
      <c r="F37" s="36">
        <f t="shared" si="4"/>
        <v>4.285714285714286</v>
      </c>
      <c r="G37" s="14">
        <f t="shared" si="5"/>
        <v>30</v>
      </c>
    </row>
    <row r="38" spans="1:7" ht="15">
      <c r="A38" s="32" t="s">
        <v>211</v>
      </c>
      <c r="B38" s="3">
        <v>253</v>
      </c>
      <c r="C38" s="14">
        <v>517</v>
      </c>
      <c r="D38" s="3">
        <v>566</v>
      </c>
      <c r="E38" s="35">
        <f t="shared" si="3"/>
        <v>0.009642741537046187</v>
      </c>
      <c r="F38" s="36">
        <f t="shared" si="4"/>
        <v>1.2371541501976284</v>
      </c>
      <c r="G38" s="14">
        <f t="shared" si="5"/>
        <v>313</v>
      </c>
    </row>
    <row r="39" spans="1:7" ht="15">
      <c r="A39" s="32" t="s">
        <v>212</v>
      </c>
      <c r="B39" s="3">
        <v>23</v>
      </c>
      <c r="C39" s="14">
        <v>38</v>
      </c>
      <c r="D39" s="3">
        <v>43</v>
      </c>
      <c r="E39" s="35">
        <f t="shared" si="3"/>
        <v>0.0007325757704823075</v>
      </c>
      <c r="F39" s="36">
        <f t="shared" si="4"/>
        <v>0.8695652173913043</v>
      </c>
      <c r="G39" s="14">
        <f t="shared" si="5"/>
        <v>20</v>
      </c>
    </row>
    <row r="40" spans="1:7" ht="15">
      <c r="A40" s="32" t="s">
        <v>213</v>
      </c>
      <c r="B40" s="3">
        <v>118</v>
      </c>
      <c r="C40" s="14">
        <v>190</v>
      </c>
      <c r="D40" s="3">
        <v>183</v>
      </c>
      <c r="E40" s="35">
        <f t="shared" si="3"/>
        <v>0.003117706186006099</v>
      </c>
      <c r="F40" s="36">
        <f t="shared" si="4"/>
        <v>0.5508474576271186</v>
      </c>
      <c r="G40" s="14">
        <f t="shared" si="5"/>
        <v>65</v>
      </c>
    </row>
    <row r="41" spans="1:7" ht="15">
      <c r="A41" s="32" t="s">
        <v>214</v>
      </c>
      <c r="B41" s="3">
        <v>12995</v>
      </c>
      <c r="C41" s="14">
        <v>16800</v>
      </c>
      <c r="D41" s="3">
        <v>17018</v>
      </c>
      <c r="E41" s="35">
        <f t="shared" si="3"/>
        <v>0.28992963865274207</v>
      </c>
      <c r="F41" s="36">
        <f t="shared" si="4"/>
        <v>0.3095806079261254</v>
      </c>
      <c r="G41" s="14">
        <f t="shared" si="5"/>
        <v>4023</v>
      </c>
    </row>
    <row r="42" spans="1:7" ht="15">
      <c r="A42" s="32" t="s">
        <v>215</v>
      </c>
      <c r="B42" s="3">
        <v>2914</v>
      </c>
      <c r="C42" s="14">
        <v>4505</v>
      </c>
      <c r="D42" s="3">
        <v>4157</v>
      </c>
      <c r="E42" s="35">
        <f t="shared" si="3"/>
        <v>0.07082133669523144</v>
      </c>
      <c r="F42" s="36">
        <f t="shared" si="4"/>
        <v>0.4265614275909403</v>
      </c>
      <c r="G42" s="14">
        <f t="shared" si="5"/>
        <v>1243</v>
      </c>
    </row>
    <row r="43" spans="1:7" ht="15">
      <c r="A43" s="32" t="s">
        <v>216</v>
      </c>
      <c r="B43" s="3">
        <v>425</v>
      </c>
      <c r="C43" s="14">
        <v>534</v>
      </c>
      <c r="D43" s="3">
        <v>510</v>
      </c>
      <c r="E43" s="35">
        <f t="shared" si="3"/>
        <v>0.00868868937083667</v>
      </c>
      <c r="F43" s="36">
        <f t="shared" si="4"/>
        <v>0.2</v>
      </c>
      <c r="G43" s="14">
        <f t="shared" si="5"/>
        <v>85</v>
      </c>
    </row>
    <row r="44" spans="1:7" ht="15">
      <c r="A44" s="32" t="s">
        <v>217</v>
      </c>
      <c r="B44" s="3">
        <v>79</v>
      </c>
      <c r="C44" s="14">
        <v>138</v>
      </c>
      <c r="D44" s="3">
        <v>244</v>
      </c>
      <c r="E44" s="35">
        <f t="shared" si="3"/>
        <v>0.004156941581341465</v>
      </c>
      <c r="F44" s="36">
        <f t="shared" si="4"/>
        <v>2.088607594936709</v>
      </c>
      <c r="G44" s="14">
        <f t="shared" si="5"/>
        <v>165</v>
      </c>
    </row>
    <row r="45" spans="1:7" ht="15">
      <c r="A45" s="32" t="s">
        <v>218</v>
      </c>
      <c r="B45" s="3">
        <v>99</v>
      </c>
      <c r="C45" s="14">
        <v>107</v>
      </c>
      <c r="D45" s="3">
        <v>300</v>
      </c>
      <c r="E45" s="35">
        <f t="shared" si="3"/>
        <v>0.005110993747550982</v>
      </c>
      <c r="F45" s="36">
        <f t="shared" si="4"/>
        <v>2.0303030303030303</v>
      </c>
      <c r="G45" s="14">
        <f t="shared" si="5"/>
        <v>201</v>
      </c>
    </row>
    <row r="46" spans="1:7" ht="15">
      <c r="A46" s="32" t="s">
        <v>219</v>
      </c>
      <c r="B46" s="3">
        <v>33</v>
      </c>
      <c r="C46" s="14">
        <v>77</v>
      </c>
      <c r="D46" s="3">
        <v>60</v>
      </c>
      <c r="E46" s="35">
        <f t="shared" si="3"/>
        <v>0.0010221987495101965</v>
      </c>
      <c r="F46" s="36">
        <f t="shared" si="4"/>
        <v>0.8181818181818182</v>
      </c>
      <c r="G46" s="14">
        <f t="shared" si="5"/>
        <v>27</v>
      </c>
    </row>
    <row r="47" spans="1:7" ht="15">
      <c r="A47" s="32" t="s">
        <v>220</v>
      </c>
      <c r="B47" s="3">
        <v>119</v>
      </c>
      <c r="C47" s="14">
        <v>221</v>
      </c>
      <c r="D47" s="3">
        <v>229</v>
      </c>
      <c r="E47" s="35">
        <f t="shared" si="3"/>
        <v>0.0039013918939639165</v>
      </c>
      <c r="F47" s="36">
        <f t="shared" si="4"/>
        <v>0.9243697478991597</v>
      </c>
      <c r="G47" s="14">
        <f t="shared" si="5"/>
        <v>110</v>
      </c>
    </row>
    <row r="48" spans="1:7" ht="15">
      <c r="A48" s="32" t="s">
        <v>221</v>
      </c>
      <c r="B48" s="3">
        <v>526</v>
      </c>
      <c r="C48" s="14">
        <v>803</v>
      </c>
      <c r="D48" s="3">
        <v>744</v>
      </c>
      <c r="E48" s="35">
        <f t="shared" si="3"/>
        <v>0.012675264493926437</v>
      </c>
      <c r="F48" s="36">
        <f t="shared" si="4"/>
        <v>0.4144486692015209</v>
      </c>
      <c r="G48" s="14">
        <f t="shared" si="5"/>
        <v>218</v>
      </c>
    </row>
    <row r="49" spans="1:7" ht="15">
      <c r="A49" s="32" t="s">
        <v>223</v>
      </c>
      <c r="B49" s="3">
        <v>89</v>
      </c>
      <c r="C49" s="14">
        <v>27</v>
      </c>
      <c r="D49" s="3">
        <v>106</v>
      </c>
      <c r="E49" s="35">
        <f t="shared" si="3"/>
        <v>0.0018058844574680138</v>
      </c>
      <c r="F49" s="36">
        <f t="shared" si="4"/>
        <v>0.19101123595505617</v>
      </c>
      <c r="G49" s="14">
        <f t="shared" si="5"/>
        <v>17</v>
      </c>
    </row>
    <row r="50" spans="1:7" ht="15">
      <c r="A50" s="32" t="s">
        <v>131</v>
      </c>
      <c r="B50" s="3">
        <v>238</v>
      </c>
      <c r="C50" s="14">
        <v>147</v>
      </c>
      <c r="D50" s="3">
        <v>100</v>
      </c>
      <c r="E50" s="35">
        <f t="shared" si="3"/>
        <v>0.001703664582516994</v>
      </c>
      <c r="F50" s="36">
        <f t="shared" si="4"/>
        <v>-0.5798319327731093</v>
      </c>
      <c r="G50" s="14">
        <f t="shared" si="5"/>
        <v>-138</v>
      </c>
    </row>
    <row r="51" spans="1:7" ht="15">
      <c r="A51" s="32" t="s">
        <v>224</v>
      </c>
      <c r="B51" s="3">
        <v>49</v>
      </c>
      <c r="C51" s="14">
        <v>252</v>
      </c>
      <c r="D51" s="3">
        <v>262</v>
      </c>
      <c r="E51" s="35">
        <f t="shared" si="3"/>
        <v>0.004463601206194524</v>
      </c>
      <c r="F51" s="36">
        <f t="shared" si="4"/>
        <v>4.346938775510204</v>
      </c>
      <c r="G51" s="14">
        <f t="shared" si="5"/>
        <v>213</v>
      </c>
    </row>
    <row r="52" spans="1:7" ht="15">
      <c r="A52" s="32" t="s">
        <v>222</v>
      </c>
      <c r="B52" s="3">
        <v>10</v>
      </c>
      <c r="C52" s="14">
        <v>76</v>
      </c>
      <c r="D52" s="3">
        <v>98</v>
      </c>
      <c r="E52" s="35">
        <f t="shared" si="3"/>
        <v>0.0016695912908666541</v>
      </c>
      <c r="F52" s="36">
        <f t="shared" si="4"/>
        <v>8.8</v>
      </c>
      <c r="G52" s="14">
        <f t="shared" si="5"/>
        <v>88</v>
      </c>
    </row>
    <row r="53" spans="1:7" ht="15">
      <c r="A53" s="32" t="s">
        <v>225</v>
      </c>
      <c r="B53" s="3">
        <v>1165</v>
      </c>
      <c r="C53" s="14">
        <v>1820</v>
      </c>
      <c r="D53" s="3">
        <v>1611</v>
      </c>
      <c r="E53" s="35">
        <f t="shared" si="3"/>
        <v>0.027446036424348775</v>
      </c>
      <c r="F53" s="36">
        <f t="shared" si="4"/>
        <v>0.3828326180257511</v>
      </c>
      <c r="G53" s="14">
        <f t="shared" si="5"/>
        <v>446</v>
      </c>
    </row>
    <row r="54" spans="1:7" ht="15">
      <c r="A54" s="32" t="s">
        <v>226</v>
      </c>
      <c r="B54" s="3">
        <v>427</v>
      </c>
      <c r="C54" s="14">
        <v>859</v>
      </c>
      <c r="D54" s="3">
        <v>812</v>
      </c>
      <c r="E54" s="35">
        <f t="shared" si="3"/>
        <v>0.013833756410037992</v>
      </c>
      <c r="F54" s="36">
        <f t="shared" si="4"/>
        <v>0.9016393442622951</v>
      </c>
      <c r="G54" s="14">
        <f t="shared" si="5"/>
        <v>385</v>
      </c>
    </row>
    <row r="55" spans="1:7" ht="15">
      <c r="A55" s="32" t="s">
        <v>227</v>
      </c>
      <c r="B55" s="3">
        <v>179</v>
      </c>
      <c r="C55" s="14">
        <v>423</v>
      </c>
      <c r="D55" s="3">
        <v>492</v>
      </c>
      <c r="E55" s="35">
        <f t="shared" si="3"/>
        <v>0.00838202974598361</v>
      </c>
      <c r="F55" s="36">
        <f t="shared" si="4"/>
        <v>1.7486033519553073</v>
      </c>
      <c r="G55" s="14">
        <f t="shared" si="5"/>
        <v>313</v>
      </c>
    </row>
    <row r="56" spans="1:7" ht="15">
      <c r="A56" s="32" t="s">
        <v>228</v>
      </c>
      <c r="B56" s="3">
        <v>188</v>
      </c>
      <c r="C56" s="14">
        <v>282</v>
      </c>
      <c r="D56" s="3">
        <v>288</v>
      </c>
      <c r="E56" s="35">
        <f t="shared" si="3"/>
        <v>0.004906553997648943</v>
      </c>
      <c r="F56" s="36">
        <f t="shared" si="4"/>
        <v>0.5319148936170213</v>
      </c>
      <c r="G56" s="14">
        <f t="shared" si="5"/>
        <v>100</v>
      </c>
    </row>
    <row r="57" spans="1:7" ht="15">
      <c r="A57" s="32" t="s">
        <v>229</v>
      </c>
      <c r="B57" s="3">
        <v>535</v>
      </c>
      <c r="C57" s="14">
        <v>1151</v>
      </c>
      <c r="D57" s="3">
        <v>1000</v>
      </c>
      <c r="E57" s="35">
        <f t="shared" si="3"/>
        <v>0.01703664582516994</v>
      </c>
      <c r="F57" s="36">
        <f t="shared" si="4"/>
        <v>0.8691588785046729</v>
      </c>
      <c r="G57" s="14">
        <f t="shared" si="5"/>
        <v>465</v>
      </c>
    </row>
    <row r="58" spans="1:7" ht="15">
      <c r="A58" s="32" t="s">
        <v>230</v>
      </c>
      <c r="B58" s="3">
        <v>61</v>
      </c>
      <c r="C58" s="14">
        <v>204</v>
      </c>
      <c r="D58" s="3">
        <v>225</v>
      </c>
      <c r="E58" s="35">
        <f t="shared" si="3"/>
        <v>0.0038332453106632368</v>
      </c>
      <c r="F58" s="36">
        <f t="shared" si="4"/>
        <v>2.6885245901639343</v>
      </c>
      <c r="G58" s="14">
        <f t="shared" si="5"/>
        <v>164</v>
      </c>
    </row>
    <row r="59" spans="1:7" ht="15">
      <c r="A59" s="32" t="s">
        <v>231</v>
      </c>
      <c r="B59" s="3">
        <v>552</v>
      </c>
      <c r="C59" s="14">
        <v>717</v>
      </c>
      <c r="D59" s="3">
        <v>883</v>
      </c>
      <c r="E59" s="35">
        <f t="shared" si="3"/>
        <v>0.015043358263625057</v>
      </c>
      <c r="F59" s="36">
        <f t="shared" si="4"/>
        <v>0.5996376811594203</v>
      </c>
      <c r="G59" s="14">
        <f t="shared" si="5"/>
        <v>331</v>
      </c>
    </row>
    <row r="60" spans="1:7" ht="15">
      <c r="A60" s="32" t="s">
        <v>232</v>
      </c>
      <c r="B60" s="3">
        <v>398</v>
      </c>
      <c r="C60" s="14">
        <v>841</v>
      </c>
      <c r="D60" s="3">
        <v>754</v>
      </c>
      <c r="E60" s="35">
        <f t="shared" si="3"/>
        <v>0.012845630952178135</v>
      </c>
      <c r="F60" s="36">
        <f t="shared" si="4"/>
        <v>0.8944723618090452</v>
      </c>
      <c r="G60" s="14">
        <f t="shared" si="5"/>
        <v>356</v>
      </c>
    </row>
    <row r="61" spans="1:7" ht="15">
      <c r="A61" s="32" t="s">
        <v>233</v>
      </c>
      <c r="B61" s="3">
        <v>22</v>
      </c>
      <c r="C61" s="14">
        <v>127</v>
      </c>
      <c r="D61" s="3">
        <v>81</v>
      </c>
      <c r="E61" s="35">
        <f t="shared" si="3"/>
        <v>0.0013799683118387652</v>
      </c>
      <c r="F61" s="36">
        <f t="shared" si="4"/>
        <v>2.6818181818181817</v>
      </c>
      <c r="G61" s="14">
        <f t="shared" si="5"/>
        <v>59</v>
      </c>
    </row>
    <row r="62" spans="1:7" ht="15">
      <c r="A62" s="32" t="s">
        <v>234</v>
      </c>
      <c r="B62" s="3">
        <v>76</v>
      </c>
      <c r="C62" s="14">
        <v>133</v>
      </c>
      <c r="D62" s="3">
        <v>147</v>
      </c>
      <c r="E62" s="35">
        <f t="shared" si="3"/>
        <v>0.002504386936299981</v>
      </c>
      <c r="F62" s="36">
        <f t="shared" si="4"/>
        <v>0.9342105263157895</v>
      </c>
      <c r="G62" s="14">
        <f t="shared" si="5"/>
        <v>71</v>
      </c>
    </row>
    <row r="63" spans="1:7" ht="15">
      <c r="A63" s="32" t="s">
        <v>235</v>
      </c>
      <c r="B63" s="3">
        <v>78</v>
      </c>
      <c r="C63" s="14">
        <v>109</v>
      </c>
      <c r="D63" s="3">
        <v>85</v>
      </c>
      <c r="E63" s="35">
        <f t="shared" si="3"/>
        <v>0.001448114895139445</v>
      </c>
      <c r="F63" s="36">
        <f t="shared" si="4"/>
        <v>0.08974358974358974</v>
      </c>
      <c r="G63" s="14">
        <f t="shared" si="5"/>
        <v>7</v>
      </c>
    </row>
    <row r="64" spans="1:7" ht="15">
      <c r="A64" s="32" t="s">
        <v>236</v>
      </c>
      <c r="B64" s="3">
        <v>159</v>
      </c>
      <c r="C64" s="14">
        <v>327</v>
      </c>
      <c r="D64" s="3">
        <v>495</v>
      </c>
      <c r="E64" s="35">
        <f t="shared" si="3"/>
        <v>0.00843313968345912</v>
      </c>
      <c r="F64" s="36">
        <f t="shared" si="4"/>
        <v>2.1132075471698113</v>
      </c>
      <c r="G64" s="14">
        <f t="shared" si="5"/>
        <v>336</v>
      </c>
    </row>
    <row r="65" spans="1:7" ht="15">
      <c r="A65" s="32" t="s">
        <v>237</v>
      </c>
      <c r="B65" s="3">
        <v>155</v>
      </c>
      <c r="C65" s="14">
        <v>362</v>
      </c>
      <c r="D65" s="3">
        <v>419</v>
      </c>
      <c r="E65" s="35">
        <f t="shared" si="3"/>
        <v>0.007138354600746205</v>
      </c>
      <c r="F65" s="36">
        <f t="shared" si="4"/>
        <v>1.7032258064516128</v>
      </c>
      <c r="G65" s="14">
        <f t="shared" si="5"/>
        <v>264</v>
      </c>
    </row>
    <row r="66" spans="1:7" ht="15">
      <c r="A66" s="32" t="s">
        <v>238</v>
      </c>
      <c r="B66" s="3">
        <v>86</v>
      </c>
      <c r="C66" s="14">
        <v>146</v>
      </c>
      <c r="D66" s="3">
        <v>151</v>
      </c>
      <c r="E66" s="35">
        <f aca="true" t="shared" si="6" ref="E66:E82">D66/$D$83</f>
        <v>0.0025725335196006612</v>
      </c>
      <c r="F66" s="36">
        <f aca="true" t="shared" si="7" ref="F66:F82">(D66-B66)/B66</f>
        <v>0.7558139534883721</v>
      </c>
      <c r="G66" s="14">
        <f aca="true" t="shared" si="8" ref="G66:G82">D66-B66</f>
        <v>65</v>
      </c>
    </row>
    <row r="67" spans="1:7" ht="15">
      <c r="A67" s="32" t="s">
        <v>239</v>
      </c>
      <c r="B67" s="3">
        <v>456</v>
      </c>
      <c r="C67" s="14">
        <v>585</v>
      </c>
      <c r="D67" s="3">
        <v>618</v>
      </c>
      <c r="E67" s="35">
        <f t="shared" si="6"/>
        <v>0.010528647119955024</v>
      </c>
      <c r="F67" s="36">
        <f t="shared" si="7"/>
        <v>0.35526315789473684</v>
      </c>
      <c r="G67" s="14">
        <f t="shared" si="8"/>
        <v>162</v>
      </c>
    </row>
    <row r="68" spans="1:7" ht="15">
      <c r="A68" s="32" t="s">
        <v>240</v>
      </c>
      <c r="B68" s="3">
        <v>316</v>
      </c>
      <c r="C68" s="14">
        <v>414</v>
      </c>
      <c r="D68" s="3">
        <v>522</v>
      </c>
      <c r="E68" s="35">
        <f t="shared" si="6"/>
        <v>0.008893129120738709</v>
      </c>
      <c r="F68" s="36">
        <f t="shared" si="7"/>
        <v>0.6518987341772152</v>
      </c>
      <c r="G68" s="14">
        <f t="shared" si="8"/>
        <v>206</v>
      </c>
    </row>
    <row r="69" spans="1:7" ht="15">
      <c r="A69" s="32" t="s">
        <v>241</v>
      </c>
      <c r="B69" s="3">
        <v>38</v>
      </c>
      <c r="C69" s="14">
        <v>88</v>
      </c>
      <c r="D69" s="3">
        <v>49</v>
      </c>
      <c r="E69" s="35">
        <f t="shared" si="6"/>
        <v>0.0008347956454333271</v>
      </c>
      <c r="F69" s="36">
        <f t="shared" si="7"/>
        <v>0.2894736842105263</v>
      </c>
      <c r="G69" s="14">
        <f t="shared" si="8"/>
        <v>11</v>
      </c>
    </row>
    <row r="70" spans="1:7" ht="15">
      <c r="A70" s="32" t="s">
        <v>242</v>
      </c>
      <c r="B70" s="3">
        <v>94</v>
      </c>
      <c r="C70" s="14">
        <v>138</v>
      </c>
      <c r="D70" s="3">
        <v>116</v>
      </c>
      <c r="E70" s="35">
        <f t="shared" si="6"/>
        <v>0.0019762509157197133</v>
      </c>
      <c r="F70" s="36">
        <f t="shared" si="7"/>
        <v>0.23404255319148937</v>
      </c>
      <c r="G70" s="14">
        <f t="shared" si="8"/>
        <v>22</v>
      </c>
    </row>
    <row r="71" spans="1:7" ht="15">
      <c r="A71" s="32" t="s">
        <v>243</v>
      </c>
      <c r="B71" s="3">
        <v>220</v>
      </c>
      <c r="C71" s="14">
        <v>326</v>
      </c>
      <c r="D71" s="3">
        <v>365</v>
      </c>
      <c r="E71" s="35">
        <f t="shared" si="6"/>
        <v>0.006218375726187028</v>
      </c>
      <c r="F71" s="36">
        <f t="shared" si="7"/>
        <v>0.6590909090909091</v>
      </c>
      <c r="G71" s="14">
        <f t="shared" si="8"/>
        <v>145</v>
      </c>
    </row>
    <row r="72" spans="1:7" ht="15">
      <c r="A72" s="32" t="s">
        <v>244</v>
      </c>
      <c r="B72" s="3">
        <v>200</v>
      </c>
      <c r="C72" s="14">
        <v>439</v>
      </c>
      <c r="D72" s="3">
        <v>472</v>
      </c>
      <c r="E72" s="35">
        <f t="shared" si="6"/>
        <v>0.008041296829480212</v>
      </c>
      <c r="F72" s="36">
        <f t="shared" si="7"/>
        <v>1.36</v>
      </c>
      <c r="G72" s="14">
        <f t="shared" si="8"/>
        <v>272</v>
      </c>
    </row>
    <row r="73" spans="1:7" ht="15">
      <c r="A73" s="32" t="s">
        <v>245</v>
      </c>
      <c r="B73" s="3">
        <v>30</v>
      </c>
      <c r="C73" s="14">
        <v>162</v>
      </c>
      <c r="D73" s="3">
        <v>142</v>
      </c>
      <c r="E73" s="35">
        <f t="shared" si="6"/>
        <v>0.0024192037071741317</v>
      </c>
      <c r="F73" s="36">
        <f t="shared" si="7"/>
        <v>3.7333333333333334</v>
      </c>
      <c r="G73" s="14">
        <f t="shared" si="8"/>
        <v>112</v>
      </c>
    </row>
    <row r="74" spans="1:7" ht="15">
      <c r="A74" s="32" t="s">
        <v>246</v>
      </c>
      <c r="B74" s="3">
        <v>929</v>
      </c>
      <c r="C74" s="14">
        <v>1418</v>
      </c>
      <c r="D74" s="3">
        <v>1445</v>
      </c>
      <c r="E74" s="35">
        <f t="shared" si="6"/>
        <v>0.024617953217370564</v>
      </c>
      <c r="F74" s="36">
        <f t="shared" si="7"/>
        <v>0.5554359526372443</v>
      </c>
      <c r="G74" s="14">
        <f t="shared" si="8"/>
        <v>516</v>
      </c>
    </row>
    <row r="75" spans="1:7" ht="15">
      <c r="A75" s="32" t="s">
        <v>247</v>
      </c>
      <c r="B75" s="3">
        <v>100</v>
      </c>
      <c r="C75" s="14">
        <v>286</v>
      </c>
      <c r="D75" s="3">
        <v>245</v>
      </c>
      <c r="E75" s="35">
        <f t="shared" si="6"/>
        <v>0.004173978227166635</v>
      </c>
      <c r="F75" s="36">
        <f t="shared" si="7"/>
        <v>1.45</v>
      </c>
      <c r="G75" s="14">
        <f t="shared" si="8"/>
        <v>145</v>
      </c>
    </row>
    <row r="76" spans="1:7" ht="15">
      <c r="A76" s="32" t="s">
        <v>248</v>
      </c>
      <c r="B76" s="3">
        <v>339</v>
      </c>
      <c r="C76" s="14">
        <v>527</v>
      </c>
      <c r="D76" s="3">
        <v>493</v>
      </c>
      <c r="E76" s="35">
        <f t="shared" si="6"/>
        <v>0.00839906639180878</v>
      </c>
      <c r="F76" s="36">
        <f t="shared" si="7"/>
        <v>0.45427728613569324</v>
      </c>
      <c r="G76" s="14">
        <f>D76-B76</f>
        <v>154</v>
      </c>
    </row>
    <row r="77" spans="1:7" ht="15">
      <c r="A77" s="32" t="s">
        <v>249</v>
      </c>
      <c r="B77" s="3">
        <v>14</v>
      </c>
      <c r="C77" s="14">
        <v>23</v>
      </c>
      <c r="D77" s="3">
        <v>30</v>
      </c>
      <c r="E77" s="35">
        <f t="shared" si="6"/>
        <v>0.0005110993747550983</v>
      </c>
      <c r="F77" s="36">
        <f>(D77-B77)/B77</f>
        <v>1.1428571428571428</v>
      </c>
      <c r="G77" s="14">
        <f t="shared" si="8"/>
        <v>16</v>
      </c>
    </row>
    <row r="78" spans="1:7" ht="15">
      <c r="A78" s="32" t="s">
        <v>250</v>
      </c>
      <c r="B78" s="3">
        <v>205</v>
      </c>
      <c r="C78" s="14">
        <v>417</v>
      </c>
      <c r="D78" s="3">
        <v>447</v>
      </c>
      <c r="E78" s="35">
        <f t="shared" si="6"/>
        <v>0.007615380683850963</v>
      </c>
      <c r="F78" s="36">
        <f t="shared" si="7"/>
        <v>1.1804878048780487</v>
      </c>
      <c r="G78" s="14">
        <f t="shared" si="8"/>
        <v>242</v>
      </c>
    </row>
    <row r="79" spans="1:7" ht="15">
      <c r="A79" s="32" t="s">
        <v>251</v>
      </c>
      <c r="B79" s="3">
        <v>169</v>
      </c>
      <c r="C79" s="14">
        <v>260</v>
      </c>
      <c r="D79" s="3">
        <v>299</v>
      </c>
      <c r="E79" s="35">
        <f t="shared" si="6"/>
        <v>0.005093957101725812</v>
      </c>
      <c r="F79" s="36">
        <f t="shared" si="7"/>
        <v>0.7692307692307693</v>
      </c>
      <c r="G79" s="14">
        <f t="shared" si="8"/>
        <v>130</v>
      </c>
    </row>
    <row r="80" spans="1:7" ht="15">
      <c r="A80" s="32" t="s">
        <v>252</v>
      </c>
      <c r="B80" s="3">
        <v>130</v>
      </c>
      <c r="C80" s="14">
        <v>168</v>
      </c>
      <c r="D80" s="3">
        <v>159</v>
      </c>
      <c r="E80" s="35">
        <f t="shared" si="6"/>
        <v>0.0027088266862020207</v>
      </c>
      <c r="F80" s="36">
        <f t="shared" si="7"/>
        <v>0.2230769230769231</v>
      </c>
      <c r="G80" s="14">
        <f t="shared" si="8"/>
        <v>29</v>
      </c>
    </row>
    <row r="81" spans="1:7" ht="15">
      <c r="A81" s="32" t="s">
        <v>253</v>
      </c>
      <c r="B81" s="3">
        <v>83</v>
      </c>
      <c r="C81" s="14">
        <v>269</v>
      </c>
      <c r="D81" s="3">
        <v>227</v>
      </c>
      <c r="E81" s="35">
        <f t="shared" si="6"/>
        <v>0.0038673186023135764</v>
      </c>
      <c r="F81" s="36">
        <f t="shared" si="7"/>
        <v>1.7349397590361446</v>
      </c>
      <c r="G81" s="14">
        <f t="shared" si="8"/>
        <v>144</v>
      </c>
    </row>
    <row r="82" spans="1:7" ht="15.75" thickBot="1">
      <c r="A82" s="32" t="s">
        <v>254</v>
      </c>
      <c r="B82" s="3">
        <v>185</v>
      </c>
      <c r="C82" s="14">
        <v>339</v>
      </c>
      <c r="D82" s="3">
        <v>299</v>
      </c>
      <c r="E82" s="35">
        <f t="shared" si="6"/>
        <v>0.005093957101725812</v>
      </c>
      <c r="F82" s="36">
        <f t="shared" si="7"/>
        <v>0.6162162162162163</v>
      </c>
      <c r="G82" s="14">
        <f t="shared" si="8"/>
        <v>114</v>
      </c>
    </row>
    <row r="83" spans="1:7" ht="15.75" thickBot="1">
      <c r="A83" s="34" t="s">
        <v>174</v>
      </c>
      <c r="B83" s="106">
        <v>38898</v>
      </c>
      <c r="C83" s="55">
        <v>57486</v>
      </c>
      <c r="D83" s="106">
        <v>58697</v>
      </c>
      <c r="E83" s="37">
        <f>D83/$D$83</f>
        <v>1</v>
      </c>
      <c r="F83" s="38">
        <f>(D83-B83)/B83</f>
        <v>0.5089978919224639</v>
      </c>
      <c r="G83" s="55">
        <f>D83-B83</f>
        <v>19799</v>
      </c>
    </row>
  </sheetData>
  <sheetProtection/>
  <autoFilter ref="A1:F83"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pane ySplit="1" topLeftCell="A65" activePane="bottomLeft" state="frozen"/>
      <selection pane="topLeft" activeCell="A1" sqref="A1"/>
      <selection pane="bottomLeft" activeCell="B1" sqref="B1:B83"/>
    </sheetView>
  </sheetViews>
  <sheetFormatPr defaultColWidth="8.8515625" defaultRowHeight="15"/>
  <cols>
    <col min="1" max="1" width="18.28125" style="0" bestFit="1" customWidth="1"/>
    <col min="2" max="2" width="12.00390625" style="0" bestFit="1" customWidth="1"/>
    <col min="3" max="3" width="12.00390625" style="0" customWidth="1"/>
    <col min="4" max="4" width="12.00390625" style="0" bestFit="1" customWidth="1"/>
    <col min="5" max="5" width="21.421875" style="0" bestFit="1" customWidth="1"/>
    <col min="6" max="6" width="31.140625" style="0" customWidth="1"/>
    <col min="7" max="7" width="36.7109375" style="0" customWidth="1"/>
  </cols>
  <sheetData>
    <row r="1" spans="1:7" ht="30.75" thickBot="1">
      <c r="A1" s="12" t="s">
        <v>175</v>
      </c>
      <c r="B1" s="75">
        <v>40969</v>
      </c>
      <c r="C1" s="95">
        <v>41306</v>
      </c>
      <c r="D1" s="103">
        <v>41334</v>
      </c>
      <c r="E1" s="42" t="s">
        <v>286</v>
      </c>
      <c r="F1" s="42" t="s">
        <v>289</v>
      </c>
      <c r="G1" s="44" t="s">
        <v>290</v>
      </c>
    </row>
    <row r="2" spans="1:7" ht="15">
      <c r="A2" s="31" t="s">
        <v>176</v>
      </c>
      <c r="B2" s="100">
        <v>777</v>
      </c>
      <c r="C2" s="13">
        <v>787</v>
      </c>
      <c r="D2" s="9">
        <v>702</v>
      </c>
      <c r="E2" s="45">
        <f aca="true" t="shared" si="0" ref="E2:E33">D2/$D$83</f>
        <v>0.026982357689203214</v>
      </c>
      <c r="F2" s="114">
        <f aca="true" t="shared" si="1" ref="F2:F33">(D2-B2)/B2</f>
        <v>-0.09652509652509653</v>
      </c>
      <c r="G2" s="13">
        <f aca="true" t="shared" si="2" ref="G2:G33">D2-B2</f>
        <v>-75</v>
      </c>
    </row>
    <row r="3" spans="1:7" ht="15">
      <c r="A3" s="31" t="s">
        <v>177</v>
      </c>
      <c r="B3" s="10">
        <v>79</v>
      </c>
      <c r="C3" s="14">
        <v>100</v>
      </c>
      <c r="D3" s="11">
        <v>59</v>
      </c>
      <c r="E3" s="35">
        <f t="shared" si="0"/>
        <v>0.0022677480109159396</v>
      </c>
      <c r="F3" s="36">
        <f t="shared" si="1"/>
        <v>-0.25316455696202533</v>
      </c>
      <c r="G3" s="14">
        <f t="shared" si="2"/>
        <v>-20</v>
      </c>
    </row>
    <row r="4" spans="1:7" ht="15">
      <c r="A4" s="31" t="s">
        <v>178</v>
      </c>
      <c r="B4" s="10">
        <v>132</v>
      </c>
      <c r="C4" s="14">
        <v>192</v>
      </c>
      <c r="D4" s="11">
        <v>152</v>
      </c>
      <c r="E4" s="35">
        <f t="shared" si="0"/>
        <v>0.0058423338586308955</v>
      </c>
      <c r="F4" s="36">
        <f t="shared" si="1"/>
        <v>0.15151515151515152</v>
      </c>
      <c r="G4" s="14">
        <f t="shared" si="2"/>
        <v>20</v>
      </c>
    </row>
    <row r="5" spans="1:7" ht="15">
      <c r="A5" s="31" t="s">
        <v>179</v>
      </c>
      <c r="B5" s="10">
        <v>10</v>
      </c>
      <c r="C5" s="14">
        <v>39</v>
      </c>
      <c r="D5" s="11">
        <v>11</v>
      </c>
      <c r="E5" s="35">
        <f>D5/$D$83</f>
        <v>0.00042280047661144636</v>
      </c>
      <c r="F5" s="36">
        <f t="shared" si="1"/>
        <v>0.1</v>
      </c>
      <c r="G5" s="14">
        <f t="shared" si="2"/>
        <v>1</v>
      </c>
    </row>
    <row r="6" spans="1:7" ht="15">
      <c r="A6" s="31" t="s">
        <v>180</v>
      </c>
      <c r="B6" s="10">
        <v>59</v>
      </c>
      <c r="C6" s="14">
        <v>79</v>
      </c>
      <c r="D6" s="11">
        <v>52</v>
      </c>
      <c r="E6" s="35">
        <f t="shared" si="0"/>
        <v>0.001998693162163201</v>
      </c>
      <c r="F6" s="36">
        <f>(D6-B6)/B6</f>
        <v>-0.11864406779661017</v>
      </c>
      <c r="G6" s="14">
        <f t="shared" si="2"/>
        <v>-7</v>
      </c>
    </row>
    <row r="7" spans="1:7" ht="15">
      <c r="A7" s="31" t="s">
        <v>181</v>
      </c>
      <c r="B7" s="10">
        <v>43</v>
      </c>
      <c r="C7" s="14">
        <v>94</v>
      </c>
      <c r="D7" s="11">
        <v>51</v>
      </c>
      <c r="E7" s="35">
        <f t="shared" si="0"/>
        <v>0.001960256755198524</v>
      </c>
      <c r="F7" s="36">
        <f t="shared" si="1"/>
        <v>0.18604651162790697</v>
      </c>
      <c r="G7" s="14">
        <f t="shared" si="2"/>
        <v>8</v>
      </c>
    </row>
    <row r="8" spans="1:7" ht="15">
      <c r="A8" s="31" t="s">
        <v>182</v>
      </c>
      <c r="B8" s="10">
        <v>1889</v>
      </c>
      <c r="C8" s="14">
        <v>1997</v>
      </c>
      <c r="D8" s="11">
        <v>1898</v>
      </c>
      <c r="E8" s="35">
        <f t="shared" si="0"/>
        <v>0.07295230041895684</v>
      </c>
      <c r="F8" s="36">
        <f t="shared" si="1"/>
        <v>0.004764425622022234</v>
      </c>
      <c r="G8" s="14">
        <f>D8-B8</f>
        <v>9</v>
      </c>
    </row>
    <row r="9" spans="1:7" ht="15">
      <c r="A9" s="31" t="s">
        <v>183</v>
      </c>
      <c r="B9" s="10">
        <v>702</v>
      </c>
      <c r="C9" s="14">
        <v>879</v>
      </c>
      <c r="D9" s="11">
        <v>803</v>
      </c>
      <c r="E9" s="35">
        <f t="shared" si="0"/>
        <v>0.030864434792635585</v>
      </c>
      <c r="F9" s="36">
        <f t="shared" si="1"/>
        <v>0.14387464387464388</v>
      </c>
      <c r="G9" s="14">
        <f t="shared" si="2"/>
        <v>101</v>
      </c>
    </row>
    <row r="10" spans="1:7" ht="15">
      <c r="A10" s="31" t="s">
        <v>184</v>
      </c>
      <c r="B10" s="10">
        <v>7</v>
      </c>
      <c r="C10" s="14">
        <v>6</v>
      </c>
      <c r="D10" s="11">
        <v>4</v>
      </c>
      <c r="E10" s="35">
        <f t="shared" si="0"/>
        <v>0.00015374562785870776</v>
      </c>
      <c r="F10" s="36">
        <f t="shared" si="1"/>
        <v>-0.42857142857142855</v>
      </c>
      <c r="G10" s="14">
        <f t="shared" si="2"/>
        <v>-3</v>
      </c>
    </row>
    <row r="11" spans="1:7" ht="15">
      <c r="A11" s="31" t="s">
        <v>185</v>
      </c>
      <c r="B11" s="10">
        <v>106</v>
      </c>
      <c r="C11" s="14">
        <v>83</v>
      </c>
      <c r="D11" s="11">
        <v>83</v>
      </c>
      <c r="E11" s="35">
        <f t="shared" si="0"/>
        <v>0.0031902217780681863</v>
      </c>
      <c r="F11" s="36">
        <f t="shared" si="1"/>
        <v>-0.2169811320754717</v>
      </c>
      <c r="G11" s="14">
        <f t="shared" si="2"/>
        <v>-23</v>
      </c>
    </row>
    <row r="12" spans="1:7" ht="15">
      <c r="A12" s="31" t="s">
        <v>186</v>
      </c>
      <c r="B12" s="10">
        <v>247</v>
      </c>
      <c r="C12" s="14">
        <v>261</v>
      </c>
      <c r="D12" s="11">
        <v>215</v>
      </c>
      <c r="E12" s="35">
        <f t="shared" si="0"/>
        <v>0.008263827497405542</v>
      </c>
      <c r="F12" s="36">
        <f t="shared" si="1"/>
        <v>-0.12955465587044535</v>
      </c>
      <c r="G12" s="14">
        <f t="shared" si="2"/>
        <v>-32</v>
      </c>
    </row>
    <row r="13" spans="1:7" ht="15">
      <c r="A13" s="31" t="s">
        <v>187</v>
      </c>
      <c r="B13" s="10">
        <v>334</v>
      </c>
      <c r="C13" s="14">
        <v>298</v>
      </c>
      <c r="D13" s="11">
        <v>328</v>
      </c>
      <c r="E13" s="35">
        <f t="shared" si="0"/>
        <v>0.012607141484414037</v>
      </c>
      <c r="F13" s="36">
        <f t="shared" si="1"/>
        <v>-0.017964071856287425</v>
      </c>
      <c r="G13" s="14">
        <f t="shared" si="2"/>
        <v>-6</v>
      </c>
    </row>
    <row r="14" spans="1:7" ht="15">
      <c r="A14" s="31" t="s">
        <v>188</v>
      </c>
      <c r="B14" s="10">
        <v>58</v>
      </c>
      <c r="C14" s="14">
        <v>45</v>
      </c>
      <c r="D14" s="11">
        <v>48</v>
      </c>
      <c r="E14" s="35">
        <f t="shared" si="0"/>
        <v>0.0018449475343044932</v>
      </c>
      <c r="F14" s="36">
        <f t="shared" si="1"/>
        <v>-0.1724137931034483</v>
      </c>
      <c r="G14" s="14">
        <f t="shared" si="2"/>
        <v>-10</v>
      </c>
    </row>
    <row r="15" spans="1:7" ht="15">
      <c r="A15" s="31" t="s">
        <v>189</v>
      </c>
      <c r="B15" s="10">
        <v>184</v>
      </c>
      <c r="C15" s="14">
        <v>238</v>
      </c>
      <c r="D15" s="11">
        <v>207</v>
      </c>
      <c r="E15" s="35">
        <f t="shared" si="0"/>
        <v>0.007956336241688127</v>
      </c>
      <c r="F15" s="36">
        <f t="shared" si="1"/>
        <v>0.125</v>
      </c>
      <c r="G15" s="14">
        <f t="shared" si="2"/>
        <v>23</v>
      </c>
    </row>
    <row r="16" spans="1:7" ht="15">
      <c r="A16" s="31" t="s">
        <v>190</v>
      </c>
      <c r="B16" s="10">
        <v>8</v>
      </c>
      <c r="C16" s="14">
        <v>5</v>
      </c>
      <c r="D16" s="11">
        <v>9</v>
      </c>
      <c r="E16" s="35">
        <f t="shared" si="0"/>
        <v>0.00034592766268209247</v>
      </c>
      <c r="F16" s="36">
        <f t="shared" si="1"/>
        <v>0.125</v>
      </c>
      <c r="G16" s="14">
        <f t="shared" si="2"/>
        <v>1</v>
      </c>
    </row>
    <row r="17" spans="1:7" ht="15">
      <c r="A17" s="31" t="s">
        <v>191</v>
      </c>
      <c r="B17" s="10">
        <v>129</v>
      </c>
      <c r="C17" s="14">
        <v>117</v>
      </c>
      <c r="D17" s="11">
        <v>162</v>
      </c>
      <c r="E17" s="35">
        <f t="shared" si="0"/>
        <v>0.006226697928277665</v>
      </c>
      <c r="F17" s="36">
        <f t="shared" si="1"/>
        <v>0.2558139534883721</v>
      </c>
      <c r="G17" s="14">
        <f t="shared" si="2"/>
        <v>33</v>
      </c>
    </row>
    <row r="18" spans="1:7" ht="15">
      <c r="A18" s="31" t="s">
        <v>192</v>
      </c>
      <c r="B18" s="10">
        <v>36</v>
      </c>
      <c r="C18" s="14">
        <v>59</v>
      </c>
      <c r="D18" s="11">
        <v>53</v>
      </c>
      <c r="E18" s="35">
        <f t="shared" si="0"/>
        <v>0.002037129569127878</v>
      </c>
      <c r="F18" s="36">
        <f t="shared" si="1"/>
        <v>0.4722222222222222</v>
      </c>
      <c r="G18" s="14">
        <f t="shared" si="2"/>
        <v>17</v>
      </c>
    </row>
    <row r="19" spans="1:7" ht="15">
      <c r="A19" s="31" t="s">
        <v>193</v>
      </c>
      <c r="B19" s="10">
        <v>17</v>
      </c>
      <c r="C19" s="14">
        <v>33</v>
      </c>
      <c r="D19" s="11">
        <v>24</v>
      </c>
      <c r="E19" s="35">
        <f t="shared" si="0"/>
        <v>0.0009224737671522466</v>
      </c>
      <c r="F19" s="36">
        <f t="shared" si="1"/>
        <v>0.4117647058823529</v>
      </c>
      <c r="G19" s="14">
        <f t="shared" si="2"/>
        <v>7</v>
      </c>
    </row>
    <row r="20" spans="1:7" ht="15">
      <c r="A20" s="31" t="s">
        <v>194</v>
      </c>
      <c r="B20" s="10">
        <v>74</v>
      </c>
      <c r="C20" s="14">
        <v>82</v>
      </c>
      <c r="D20" s="11">
        <v>82</v>
      </c>
      <c r="E20" s="35">
        <f t="shared" si="0"/>
        <v>0.0031517853711035093</v>
      </c>
      <c r="F20" s="36">
        <f t="shared" si="1"/>
        <v>0.10810810810810811</v>
      </c>
      <c r="G20" s="14">
        <f t="shared" si="2"/>
        <v>8</v>
      </c>
    </row>
    <row r="21" spans="1:7" ht="15">
      <c r="A21" s="31" t="s">
        <v>195</v>
      </c>
      <c r="B21" s="10">
        <v>37</v>
      </c>
      <c r="C21" s="14">
        <v>67</v>
      </c>
      <c r="D21" s="11">
        <v>31</v>
      </c>
      <c r="E21" s="35">
        <f t="shared" si="0"/>
        <v>0.0011915286159049853</v>
      </c>
      <c r="F21" s="36">
        <f t="shared" si="1"/>
        <v>-0.16216216216216217</v>
      </c>
      <c r="G21" s="14">
        <f t="shared" si="2"/>
        <v>-6</v>
      </c>
    </row>
    <row r="22" spans="1:7" ht="15">
      <c r="A22" s="31" t="s">
        <v>196</v>
      </c>
      <c r="B22" s="10">
        <v>1511</v>
      </c>
      <c r="C22" s="14">
        <v>1773</v>
      </c>
      <c r="D22" s="11">
        <v>1637</v>
      </c>
      <c r="E22" s="35">
        <f t="shared" si="0"/>
        <v>0.06292039820117615</v>
      </c>
      <c r="F22" s="36">
        <f t="shared" si="1"/>
        <v>0.08338848444738584</v>
      </c>
      <c r="G22" s="14">
        <f t="shared" si="2"/>
        <v>126</v>
      </c>
    </row>
    <row r="23" spans="1:7" ht="15">
      <c r="A23" s="31" t="s">
        <v>197</v>
      </c>
      <c r="B23" s="10">
        <v>88</v>
      </c>
      <c r="C23" s="14">
        <v>127</v>
      </c>
      <c r="D23" s="11">
        <v>115</v>
      </c>
      <c r="E23" s="35">
        <f t="shared" si="0"/>
        <v>0.004420186800937849</v>
      </c>
      <c r="F23" s="36">
        <f t="shared" si="1"/>
        <v>0.3068181818181818</v>
      </c>
      <c r="G23" s="14">
        <f t="shared" si="2"/>
        <v>27</v>
      </c>
    </row>
    <row r="24" spans="1:7" ht="15">
      <c r="A24" s="31" t="s">
        <v>198</v>
      </c>
      <c r="B24" s="10">
        <v>33</v>
      </c>
      <c r="C24" s="14">
        <v>38</v>
      </c>
      <c r="D24" s="11">
        <v>51</v>
      </c>
      <c r="E24" s="35">
        <f t="shared" si="0"/>
        <v>0.001960256755198524</v>
      </c>
      <c r="F24" s="36">
        <f t="shared" si="1"/>
        <v>0.5454545454545454</v>
      </c>
      <c r="G24" s="14">
        <f t="shared" si="2"/>
        <v>18</v>
      </c>
    </row>
    <row r="25" spans="1:7" ht="15">
      <c r="A25" s="31" t="s">
        <v>199</v>
      </c>
      <c r="B25" s="10">
        <v>88</v>
      </c>
      <c r="C25" s="14">
        <v>114</v>
      </c>
      <c r="D25" s="11">
        <v>185</v>
      </c>
      <c r="E25" s="35">
        <f t="shared" si="0"/>
        <v>0.007110735288465234</v>
      </c>
      <c r="F25" s="36">
        <f t="shared" si="1"/>
        <v>1.1022727272727273</v>
      </c>
      <c r="G25" s="14">
        <f t="shared" si="2"/>
        <v>97</v>
      </c>
    </row>
    <row r="26" spans="1:7" ht="15">
      <c r="A26" s="31" t="s">
        <v>200</v>
      </c>
      <c r="B26" s="10">
        <v>395</v>
      </c>
      <c r="C26" s="14">
        <v>401</v>
      </c>
      <c r="D26" s="11">
        <v>306</v>
      </c>
      <c r="E26" s="35">
        <f t="shared" si="0"/>
        <v>0.011761540531191144</v>
      </c>
      <c r="F26" s="36">
        <f t="shared" si="1"/>
        <v>-0.22531645569620254</v>
      </c>
      <c r="G26" s="14">
        <f t="shared" si="2"/>
        <v>-89</v>
      </c>
    </row>
    <row r="27" spans="1:7" ht="15">
      <c r="A27" s="31" t="s">
        <v>113</v>
      </c>
      <c r="B27" s="10">
        <v>212</v>
      </c>
      <c r="C27" s="14">
        <v>386</v>
      </c>
      <c r="D27" s="11">
        <v>304</v>
      </c>
      <c r="E27" s="35">
        <f t="shared" si="0"/>
        <v>0.011684667717261791</v>
      </c>
      <c r="F27" s="36">
        <f t="shared" si="1"/>
        <v>0.4339622641509434</v>
      </c>
      <c r="G27" s="14">
        <f t="shared" si="2"/>
        <v>92</v>
      </c>
    </row>
    <row r="28" spans="1:7" ht="15">
      <c r="A28" s="31" t="s">
        <v>201</v>
      </c>
      <c r="B28" s="10">
        <v>226</v>
      </c>
      <c r="C28" s="14">
        <v>295</v>
      </c>
      <c r="D28" s="11">
        <v>233</v>
      </c>
      <c r="E28" s="35">
        <f t="shared" si="0"/>
        <v>0.008955682822769727</v>
      </c>
      <c r="F28" s="36">
        <f t="shared" si="1"/>
        <v>0.030973451327433628</v>
      </c>
      <c r="G28" s="14">
        <f t="shared" si="2"/>
        <v>7</v>
      </c>
    </row>
    <row r="29" spans="1:7" ht="15">
      <c r="A29" s="31" t="s">
        <v>202</v>
      </c>
      <c r="B29" s="10">
        <v>73</v>
      </c>
      <c r="C29" s="14">
        <v>111</v>
      </c>
      <c r="D29" s="11">
        <v>119</v>
      </c>
      <c r="E29" s="35">
        <f t="shared" si="0"/>
        <v>0.004573932428796556</v>
      </c>
      <c r="F29" s="36">
        <f t="shared" si="1"/>
        <v>0.6301369863013698</v>
      </c>
      <c r="G29" s="14">
        <f t="shared" si="2"/>
        <v>46</v>
      </c>
    </row>
    <row r="30" spans="1:7" ht="15">
      <c r="A30" s="31" t="s">
        <v>203</v>
      </c>
      <c r="B30" s="10">
        <v>111</v>
      </c>
      <c r="C30" s="14">
        <v>151</v>
      </c>
      <c r="D30" s="11">
        <v>124</v>
      </c>
      <c r="E30" s="35">
        <f t="shared" si="0"/>
        <v>0.004766114463619941</v>
      </c>
      <c r="F30" s="36">
        <f t="shared" si="1"/>
        <v>0.11711711711711711</v>
      </c>
      <c r="G30" s="14">
        <f t="shared" si="2"/>
        <v>13</v>
      </c>
    </row>
    <row r="31" spans="1:7" ht="15">
      <c r="A31" s="31" t="s">
        <v>204</v>
      </c>
      <c r="B31" s="10">
        <v>36</v>
      </c>
      <c r="C31" s="14">
        <v>50</v>
      </c>
      <c r="D31" s="11">
        <v>57</v>
      </c>
      <c r="E31" s="35">
        <f t="shared" si="0"/>
        <v>0.0021908751969865856</v>
      </c>
      <c r="F31" s="36">
        <f t="shared" si="1"/>
        <v>0.5833333333333334</v>
      </c>
      <c r="G31" s="14">
        <f t="shared" si="2"/>
        <v>21</v>
      </c>
    </row>
    <row r="32" spans="1:7" ht="15">
      <c r="A32" s="31" t="s">
        <v>205</v>
      </c>
      <c r="B32" s="10">
        <v>120</v>
      </c>
      <c r="C32" s="14">
        <v>116</v>
      </c>
      <c r="D32" s="11">
        <v>131</v>
      </c>
      <c r="E32" s="35">
        <f t="shared" si="0"/>
        <v>0.00503516931237268</v>
      </c>
      <c r="F32" s="36">
        <f t="shared" si="1"/>
        <v>0.09166666666666666</v>
      </c>
      <c r="G32" s="14">
        <f t="shared" si="2"/>
        <v>11</v>
      </c>
    </row>
    <row r="33" spans="1:7" ht="15">
      <c r="A33" s="31" t="s">
        <v>206</v>
      </c>
      <c r="B33" s="10">
        <v>234</v>
      </c>
      <c r="C33" s="14">
        <v>196</v>
      </c>
      <c r="D33" s="11">
        <v>242</v>
      </c>
      <c r="E33" s="35">
        <f t="shared" si="0"/>
        <v>0.00930161048545182</v>
      </c>
      <c r="F33" s="36">
        <f t="shared" si="1"/>
        <v>0.03418803418803419</v>
      </c>
      <c r="G33" s="14">
        <f t="shared" si="2"/>
        <v>8</v>
      </c>
    </row>
    <row r="34" spans="1:7" ht="15">
      <c r="A34" s="31" t="s">
        <v>207</v>
      </c>
      <c r="B34" s="10">
        <v>356</v>
      </c>
      <c r="C34" s="14">
        <v>440</v>
      </c>
      <c r="D34" s="11">
        <v>383</v>
      </c>
      <c r="E34" s="35">
        <f aca="true" t="shared" si="3" ref="E34:E65">D34/$D$83</f>
        <v>0.01472114386747127</v>
      </c>
      <c r="F34" s="36">
        <f aca="true" t="shared" si="4" ref="F34:F65">(D34-B34)/B34</f>
        <v>0.07584269662921349</v>
      </c>
      <c r="G34" s="14">
        <f aca="true" t="shared" si="5" ref="G34:G65">D34-B34</f>
        <v>27</v>
      </c>
    </row>
    <row r="35" spans="1:7" ht="15">
      <c r="A35" s="31" t="s">
        <v>208</v>
      </c>
      <c r="B35" s="10">
        <v>139</v>
      </c>
      <c r="C35" s="14">
        <v>158</v>
      </c>
      <c r="D35" s="11">
        <v>154</v>
      </c>
      <c r="E35" s="35">
        <f t="shared" si="3"/>
        <v>0.0059192066725602495</v>
      </c>
      <c r="F35" s="36">
        <f t="shared" si="4"/>
        <v>0.1079136690647482</v>
      </c>
      <c r="G35" s="14">
        <f t="shared" si="5"/>
        <v>15</v>
      </c>
    </row>
    <row r="36" spans="1:7" ht="15">
      <c r="A36" s="31" t="s">
        <v>209</v>
      </c>
      <c r="B36" s="10">
        <v>20</v>
      </c>
      <c r="C36" s="14">
        <v>41</v>
      </c>
      <c r="D36" s="11">
        <v>26</v>
      </c>
      <c r="E36" s="35">
        <f t="shared" si="3"/>
        <v>0.0009993465810816005</v>
      </c>
      <c r="F36" s="36">
        <f t="shared" si="4"/>
        <v>0.3</v>
      </c>
      <c r="G36" s="14">
        <f t="shared" si="5"/>
        <v>6</v>
      </c>
    </row>
    <row r="37" spans="1:7" ht="15">
      <c r="A37" s="31" t="s">
        <v>210</v>
      </c>
      <c r="B37" s="10">
        <v>4</v>
      </c>
      <c r="C37" s="14">
        <v>31</v>
      </c>
      <c r="D37" s="11">
        <v>11</v>
      </c>
      <c r="E37" s="35">
        <f t="shared" si="3"/>
        <v>0.00042280047661144636</v>
      </c>
      <c r="F37" s="36">
        <f t="shared" si="4"/>
        <v>1.75</v>
      </c>
      <c r="G37" s="14">
        <f t="shared" si="5"/>
        <v>7</v>
      </c>
    </row>
    <row r="38" spans="1:7" ht="15">
      <c r="A38" s="31" t="s">
        <v>211</v>
      </c>
      <c r="B38" s="10">
        <v>181</v>
      </c>
      <c r="C38" s="14">
        <v>223</v>
      </c>
      <c r="D38" s="11">
        <v>161</v>
      </c>
      <c r="E38" s="35">
        <f t="shared" si="3"/>
        <v>0.006188261521312988</v>
      </c>
      <c r="F38" s="36">
        <f t="shared" si="4"/>
        <v>-0.11049723756906077</v>
      </c>
      <c r="G38" s="14">
        <f t="shared" si="5"/>
        <v>-20</v>
      </c>
    </row>
    <row r="39" spans="1:7" ht="15">
      <c r="A39" s="31" t="s">
        <v>212</v>
      </c>
      <c r="B39" s="10">
        <v>17</v>
      </c>
      <c r="C39" s="14">
        <v>18</v>
      </c>
      <c r="D39" s="11">
        <v>22</v>
      </c>
      <c r="E39" s="35">
        <f t="shared" si="3"/>
        <v>0.0008456009532228927</v>
      </c>
      <c r="F39" s="36">
        <f t="shared" si="4"/>
        <v>0.29411764705882354</v>
      </c>
      <c r="G39" s="14">
        <f t="shared" si="5"/>
        <v>5</v>
      </c>
    </row>
    <row r="40" spans="1:7" ht="15">
      <c r="A40" s="31" t="s">
        <v>213</v>
      </c>
      <c r="B40" s="10">
        <v>79</v>
      </c>
      <c r="C40" s="14">
        <v>89</v>
      </c>
      <c r="D40" s="11">
        <v>93</v>
      </c>
      <c r="E40" s="35">
        <f t="shared" si="3"/>
        <v>0.0035745858477149554</v>
      </c>
      <c r="F40" s="36">
        <f t="shared" si="4"/>
        <v>0.17721518987341772</v>
      </c>
      <c r="G40" s="14">
        <f t="shared" si="5"/>
        <v>14</v>
      </c>
    </row>
    <row r="41" spans="1:7" ht="15">
      <c r="A41" s="31" t="s">
        <v>214</v>
      </c>
      <c r="B41" s="10">
        <v>7964</v>
      </c>
      <c r="C41" s="14">
        <v>8839</v>
      </c>
      <c r="D41" s="11">
        <v>7439</v>
      </c>
      <c r="E41" s="35">
        <f t="shared" si="3"/>
        <v>0.2859284314102318</v>
      </c>
      <c r="F41" s="36">
        <f t="shared" si="4"/>
        <v>-0.06592164741336012</v>
      </c>
      <c r="G41" s="14">
        <f t="shared" si="5"/>
        <v>-525</v>
      </c>
    </row>
    <row r="42" spans="1:7" ht="15">
      <c r="A42" s="31" t="s">
        <v>215</v>
      </c>
      <c r="B42" s="10">
        <v>1894</v>
      </c>
      <c r="C42" s="14">
        <v>2302</v>
      </c>
      <c r="D42" s="11">
        <v>1894</v>
      </c>
      <c r="E42" s="35">
        <f t="shared" si="3"/>
        <v>0.07279855479109813</v>
      </c>
      <c r="F42" s="36">
        <f t="shared" si="4"/>
        <v>0</v>
      </c>
      <c r="G42" s="14">
        <f t="shared" si="5"/>
        <v>0</v>
      </c>
    </row>
    <row r="43" spans="1:7" ht="15">
      <c r="A43" s="31" t="s">
        <v>216</v>
      </c>
      <c r="B43" s="10">
        <v>301</v>
      </c>
      <c r="C43" s="14">
        <v>308</v>
      </c>
      <c r="D43" s="11">
        <v>244</v>
      </c>
      <c r="E43" s="35">
        <f t="shared" si="3"/>
        <v>0.009378483299381174</v>
      </c>
      <c r="F43" s="36">
        <f t="shared" si="4"/>
        <v>-0.1893687707641196</v>
      </c>
      <c r="G43" s="14">
        <f t="shared" si="5"/>
        <v>-57</v>
      </c>
    </row>
    <row r="44" spans="1:7" ht="15">
      <c r="A44" s="31" t="s">
        <v>217</v>
      </c>
      <c r="B44" s="10">
        <v>35</v>
      </c>
      <c r="C44" s="14">
        <v>54</v>
      </c>
      <c r="D44" s="11">
        <v>53</v>
      </c>
      <c r="E44" s="35">
        <f t="shared" si="3"/>
        <v>0.002037129569127878</v>
      </c>
      <c r="F44" s="36">
        <f t="shared" si="4"/>
        <v>0.5142857142857142</v>
      </c>
      <c r="G44" s="14">
        <f t="shared" si="5"/>
        <v>18</v>
      </c>
    </row>
    <row r="45" spans="1:7" ht="15">
      <c r="A45" s="31" t="s">
        <v>218</v>
      </c>
      <c r="B45" s="10">
        <v>80</v>
      </c>
      <c r="C45" s="14">
        <v>63</v>
      </c>
      <c r="D45" s="11">
        <v>89</v>
      </c>
      <c r="E45" s="35">
        <f t="shared" si="3"/>
        <v>0.003420840219856248</v>
      </c>
      <c r="F45" s="36">
        <f t="shared" si="4"/>
        <v>0.1125</v>
      </c>
      <c r="G45" s="14">
        <f t="shared" si="5"/>
        <v>9</v>
      </c>
    </row>
    <row r="46" spans="1:7" ht="15">
      <c r="A46" s="31" t="s">
        <v>219</v>
      </c>
      <c r="B46" s="10">
        <v>25</v>
      </c>
      <c r="C46" s="14">
        <v>28</v>
      </c>
      <c r="D46" s="11">
        <v>33</v>
      </c>
      <c r="E46" s="35">
        <f t="shared" si="3"/>
        <v>0.001268401429834339</v>
      </c>
      <c r="F46" s="36">
        <f t="shared" si="4"/>
        <v>0.32</v>
      </c>
      <c r="G46" s="14">
        <f t="shared" si="5"/>
        <v>8</v>
      </c>
    </row>
    <row r="47" spans="1:7" ht="15">
      <c r="A47" s="31" t="s">
        <v>220</v>
      </c>
      <c r="B47" s="10">
        <v>65</v>
      </c>
      <c r="C47" s="14">
        <v>97</v>
      </c>
      <c r="D47" s="11">
        <v>127</v>
      </c>
      <c r="E47" s="35">
        <f t="shared" si="3"/>
        <v>0.004881423684513972</v>
      </c>
      <c r="F47" s="36">
        <f t="shared" si="4"/>
        <v>0.9538461538461539</v>
      </c>
      <c r="G47" s="14">
        <f t="shared" si="5"/>
        <v>62</v>
      </c>
    </row>
    <row r="48" spans="1:7" ht="15">
      <c r="A48" s="31" t="s">
        <v>221</v>
      </c>
      <c r="B48" s="10">
        <v>362</v>
      </c>
      <c r="C48" s="14">
        <v>485</v>
      </c>
      <c r="D48" s="11">
        <v>364</v>
      </c>
      <c r="E48" s="35">
        <f t="shared" si="3"/>
        <v>0.013990852135142407</v>
      </c>
      <c r="F48" s="36">
        <f t="shared" si="4"/>
        <v>0.0055248618784530384</v>
      </c>
      <c r="G48" s="14">
        <f t="shared" si="5"/>
        <v>2</v>
      </c>
    </row>
    <row r="49" spans="1:7" ht="15">
      <c r="A49" s="31" t="s">
        <v>223</v>
      </c>
      <c r="B49" s="10">
        <v>67</v>
      </c>
      <c r="C49" s="14">
        <v>12</v>
      </c>
      <c r="D49" s="11">
        <v>9</v>
      </c>
      <c r="E49" s="35">
        <f t="shared" si="3"/>
        <v>0.00034592766268209247</v>
      </c>
      <c r="F49" s="36">
        <f t="shared" si="4"/>
        <v>-0.8656716417910447</v>
      </c>
      <c r="G49" s="14">
        <f t="shared" si="5"/>
        <v>-58</v>
      </c>
    </row>
    <row r="50" spans="1:7" ht="15">
      <c r="A50" s="31" t="s">
        <v>131</v>
      </c>
      <c r="B50" s="10">
        <v>196</v>
      </c>
      <c r="C50" s="14">
        <v>58</v>
      </c>
      <c r="D50" s="11">
        <v>46</v>
      </c>
      <c r="E50" s="35">
        <f t="shared" si="3"/>
        <v>0.0017680747203751394</v>
      </c>
      <c r="F50" s="36">
        <f t="shared" si="4"/>
        <v>-0.7653061224489796</v>
      </c>
      <c r="G50" s="14">
        <f t="shared" si="5"/>
        <v>-150</v>
      </c>
    </row>
    <row r="51" spans="1:7" ht="15">
      <c r="A51" s="31" t="s">
        <v>224</v>
      </c>
      <c r="B51" s="10">
        <v>33</v>
      </c>
      <c r="C51" s="14">
        <v>149</v>
      </c>
      <c r="D51" s="11">
        <v>147</v>
      </c>
      <c r="E51" s="35">
        <f t="shared" si="3"/>
        <v>0.005650151823807511</v>
      </c>
      <c r="F51" s="36">
        <f t="shared" si="4"/>
        <v>3.4545454545454546</v>
      </c>
      <c r="G51" s="14">
        <f t="shared" si="5"/>
        <v>114</v>
      </c>
    </row>
    <row r="52" spans="1:7" ht="15">
      <c r="A52" s="31" t="s">
        <v>222</v>
      </c>
      <c r="B52" s="10">
        <v>5</v>
      </c>
      <c r="C52" s="14">
        <v>46</v>
      </c>
      <c r="D52" s="11">
        <v>50</v>
      </c>
      <c r="E52" s="35">
        <f t="shared" si="3"/>
        <v>0.001921820348233847</v>
      </c>
      <c r="F52" s="36">
        <f t="shared" si="4"/>
        <v>9</v>
      </c>
      <c r="G52" s="14">
        <f t="shared" si="5"/>
        <v>45</v>
      </c>
    </row>
    <row r="53" spans="1:7" ht="15">
      <c r="A53" s="31" t="s">
        <v>225</v>
      </c>
      <c r="B53" s="10">
        <v>842</v>
      </c>
      <c r="C53" s="14">
        <v>1038</v>
      </c>
      <c r="D53" s="11">
        <v>868</v>
      </c>
      <c r="E53" s="35">
        <f t="shared" si="3"/>
        <v>0.033362801245339586</v>
      </c>
      <c r="F53" s="36">
        <f t="shared" si="4"/>
        <v>0.030878859857482184</v>
      </c>
      <c r="G53" s="14">
        <f t="shared" si="5"/>
        <v>26</v>
      </c>
    </row>
    <row r="54" spans="1:7" ht="15">
      <c r="A54" s="31" t="s">
        <v>226</v>
      </c>
      <c r="B54" s="10">
        <v>267</v>
      </c>
      <c r="C54" s="14">
        <v>324</v>
      </c>
      <c r="D54" s="11">
        <v>295</v>
      </c>
      <c r="E54" s="35">
        <f t="shared" si="3"/>
        <v>0.011338740054579698</v>
      </c>
      <c r="F54" s="36">
        <f t="shared" si="4"/>
        <v>0.10486891385767791</v>
      </c>
      <c r="G54" s="14">
        <f t="shared" si="5"/>
        <v>28</v>
      </c>
    </row>
    <row r="55" spans="1:7" ht="15">
      <c r="A55" s="31" t="s">
        <v>227</v>
      </c>
      <c r="B55" s="10">
        <v>101</v>
      </c>
      <c r="C55" s="14">
        <v>192</v>
      </c>
      <c r="D55" s="11">
        <v>150</v>
      </c>
      <c r="E55" s="35">
        <f t="shared" si="3"/>
        <v>0.0057654610447015415</v>
      </c>
      <c r="F55" s="36">
        <f t="shared" si="4"/>
        <v>0.48514851485148514</v>
      </c>
      <c r="G55" s="14">
        <f t="shared" si="5"/>
        <v>49</v>
      </c>
    </row>
    <row r="56" spans="1:7" ht="15">
      <c r="A56" s="31" t="s">
        <v>228</v>
      </c>
      <c r="B56" s="10">
        <v>126</v>
      </c>
      <c r="C56" s="14">
        <v>149</v>
      </c>
      <c r="D56" s="11">
        <v>139</v>
      </c>
      <c r="E56" s="35">
        <f t="shared" si="3"/>
        <v>0.005342660568090095</v>
      </c>
      <c r="F56" s="36">
        <f t="shared" si="4"/>
        <v>0.10317460317460317</v>
      </c>
      <c r="G56" s="14">
        <f t="shared" si="5"/>
        <v>13</v>
      </c>
    </row>
    <row r="57" spans="1:7" ht="15">
      <c r="A57" s="31" t="s">
        <v>229</v>
      </c>
      <c r="B57" s="10">
        <v>328</v>
      </c>
      <c r="C57" s="14">
        <v>491</v>
      </c>
      <c r="D57" s="11">
        <v>408</v>
      </c>
      <c r="E57" s="35">
        <f t="shared" si="3"/>
        <v>0.015682054041588192</v>
      </c>
      <c r="F57" s="36">
        <f t="shared" si="4"/>
        <v>0.24390243902439024</v>
      </c>
      <c r="G57" s="14">
        <f t="shared" si="5"/>
        <v>80</v>
      </c>
    </row>
    <row r="58" spans="1:7" ht="15">
      <c r="A58" s="31" t="s">
        <v>230</v>
      </c>
      <c r="B58" s="10">
        <v>42</v>
      </c>
      <c r="C58" s="14">
        <v>138</v>
      </c>
      <c r="D58" s="11">
        <v>133</v>
      </c>
      <c r="E58" s="35">
        <f t="shared" si="3"/>
        <v>0.005112042126302033</v>
      </c>
      <c r="F58" s="36">
        <f t="shared" si="4"/>
        <v>2.1666666666666665</v>
      </c>
      <c r="G58" s="14">
        <f t="shared" si="5"/>
        <v>91</v>
      </c>
    </row>
    <row r="59" spans="1:7" ht="15">
      <c r="A59" s="31" t="s">
        <v>231</v>
      </c>
      <c r="B59" s="10">
        <v>432</v>
      </c>
      <c r="C59" s="14">
        <v>426</v>
      </c>
      <c r="D59" s="11">
        <v>501</v>
      </c>
      <c r="E59" s="35">
        <f t="shared" si="3"/>
        <v>0.019256639889303147</v>
      </c>
      <c r="F59" s="36">
        <f t="shared" si="4"/>
        <v>0.1597222222222222</v>
      </c>
      <c r="G59" s="14">
        <f t="shared" si="5"/>
        <v>69</v>
      </c>
    </row>
    <row r="60" spans="1:7" ht="15">
      <c r="A60" s="31" t="s">
        <v>232</v>
      </c>
      <c r="B60" s="10">
        <v>235</v>
      </c>
      <c r="C60" s="14">
        <v>375</v>
      </c>
      <c r="D60" s="11">
        <v>299</v>
      </c>
      <c r="E60" s="35">
        <f t="shared" si="3"/>
        <v>0.011492485682438406</v>
      </c>
      <c r="F60" s="36">
        <f t="shared" si="4"/>
        <v>0.2723404255319149</v>
      </c>
      <c r="G60" s="14">
        <f t="shared" si="5"/>
        <v>64</v>
      </c>
    </row>
    <row r="61" spans="1:7" ht="15">
      <c r="A61" s="31" t="s">
        <v>233</v>
      </c>
      <c r="B61" s="10">
        <v>15</v>
      </c>
      <c r="C61" s="14">
        <v>63</v>
      </c>
      <c r="D61" s="11">
        <v>34</v>
      </c>
      <c r="E61" s="35">
        <f t="shared" si="3"/>
        <v>0.001306837836799016</v>
      </c>
      <c r="F61" s="36">
        <f t="shared" si="4"/>
        <v>1.2666666666666666</v>
      </c>
      <c r="G61" s="14">
        <f t="shared" si="5"/>
        <v>19</v>
      </c>
    </row>
    <row r="62" spans="1:7" ht="15">
      <c r="A62" s="31" t="s">
        <v>234</v>
      </c>
      <c r="B62" s="10">
        <v>61</v>
      </c>
      <c r="C62" s="14">
        <v>65</v>
      </c>
      <c r="D62" s="11">
        <v>74</v>
      </c>
      <c r="E62" s="35">
        <f t="shared" si="3"/>
        <v>0.0028442941153860937</v>
      </c>
      <c r="F62" s="36">
        <f t="shared" si="4"/>
        <v>0.21311475409836064</v>
      </c>
      <c r="G62" s="14">
        <f t="shared" si="5"/>
        <v>13</v>
      </c>
    </row>
    <row r="63" spans="1:7" ht="15">
      <c r="A63" s="31" t="s">
        <v>235</v>
      </c>
      <c r="B63" s="10">
        <v>58</v>
      </c>
      <c r="C63" s="14">
        <v>69</v>
      </c>
      <c r="D63" s="11">
        <v>51</v>
      </c>
      <c r="E63" s="35">
        <f t="shared" si="3"/>
        <v>0.001960256755198524</v>
      </c>
      <c r="F63" s="36">
        <f t="shared" si="4"/>
        <v>-0.1206896551724138</v>
      </c>
      <c r="G63" s="14">
        <f t="shared" si="5"/>
        <v>-7</v>
      </c>
    </row>
    <row r="64" spans="1:7" ht="15">
      <c r="A64" s="31" t="s">
        <v>236</v>
      </c>
      <c r="B64" s="10">
        <v>115</v>
      </c>
      <c r="C64" s="14">
        <v>185</v>
      </c>
      <c r="D64" s="11">
        <v>190</v>
      </c>
      <c r="E64" s="35">
        <f t="shared" si="3"/>
        <v>0.007302917323288619</v>
      </c>
      <c r="F64" s="36">
        <f t="shared" si="4"/>
        <v>0.6521739130434783</v>
      </c>
      <c r="G64" s="14">
        <f t="shared" si="5"/>
        <v>75</v>
      </c>
    </row>
    <row r="65" spans="1:7" ht="15">
      <c r="A65" s="31" t="s">
        <v>237</v>
      </c>
      <c r="B65" s="10">
        <v>100</v>
      </c>
      <c r="C65" s="14">
        <v>140</v>
      </c>
      <c r="D65" s="11">
        <v>204</v>
      </c>
      <c r="E65" s="35">
        <f t="shared" si="3"/>
        <v>0.007841027020794096</v>
      </c>
      <c r="F65" s="36">
        <f t="shared" si="4"/>
        <v>1.04</v>
      </c>
      <c r="G65" s="14">
        <f t="shared" si="5"/>
        <v>104</v>
      </c>
    </row>
    <row r="66" spans="1:7" ht="15">
      <c r="A66" s="31" t="s">
        <v>238</v>
      </c>
      <c r="B66" s="10">
        <v>61</v>
      </c>
      <c r="C66" s="14">
        <v>63</v>
      </c>
      <c r="D66" s="11">
        <v>70</v>
      </c>
      <c r="E66" s="35">
        <f aca="true" t="shared" si="6" ref="E66:E82">D66/$D$83</f>
        <v>0.002690548487527386</v>
      </c>
      <c r="F66" s="36">
        <f aca="true" t="shared" si="7" ref="F66:F82">(D66-B66)/B66</f>
        <v>0.14754098360655737</v>
      </c>
      <c r="G66" s="14">
        <f aca="true" t="shared" si="8" ref="G66:G82">D66-B66</f>
        <v>9</v>
      </c>
    </row>
    <row r="67" spans="1:7" ht="15">
      <c r="A67" s="31" t="s">
        <v>239</v>
      </c>
      <c r="B67" s="10">
        <v>333</v>
      </c>
      <c r="C67" s="14">
        <v>304</v>
      </c>
      <c r="D67" s="11">
        <v>349</v>
      </c>
      <c r="E67" s="35">
        <f t="shared" si="6"/>
        <v>0.013414306030672252</v>
      </c>
      <c r="F67" s="36">
        <f t="shared" si="7"/>
        <v>0.04804804804804805</v>
      </c>
      <c r="G67" s="14">
        <f t="shared" si="8"/>
        <v>16</v>
      </c>
    </row>
    <row r="68" spans="1:7" ht="15">
      <c r="A68" s="31" t="s">
        <v>240</v>
      </c>
      <c r="B68" s="10">
        <v>250</v>
      </c>
      <c r="C68" s="14">
        <v>271</v>
      </c>
      <c r="D68" s="11">
        <v>319</v>
      </c>
      <c r="E68" s="35">
        <f t="shared" si="6"/>
        <v>0.012261213821731945</v>
      </c>
      <c r="F68" s="36">
        <f t="shared" si="7"/>
        <v>0.276</v>
      </c>
      <c r="G68" s="14">
        <f t="shared" si="8"/>
        <v>69</v>
      </c>
    </row>
    <row r="69" spans="1:7" ht="15">
      <c r="A69" s="31" t="s">
        <v>241</v>
      </c>
      <c r="B69" s="10">
        <v>26</v>
      </c>
      <c r="C69" s="14">
        <v>37</v>
      </c>
      <c r="D69" s="11">
        <v>20</v>
      </c>
      <c r="E69" s="35">
        <f t="shared" si="6"/>
        <v>0.0007687281392935388</v>
      </c>
      <c r="F69" s="36">
        <f t="shared" si="7"/>
        <v>-0.23076923076923078</v>
      </c>
      <c r="G69" s="14">
        <f t="shared" si="8"/>
        <v>-6</v>
      </c>
    </row>
    <row r="70" spans="1:7" ht="15">
      <c r="A70" s="31" t="s">
        <v>242</v>
      </c>
      <c r="B70" s="10">
        <v>76</v>
      </c>
      <c r="C70" s="14">
        <v>90</v>
      </c>
      <c r="D70" s="11">
        <v>78</v>
      </c>
      <c r="E70" s="35">
        <f t="shared" si="6"/>
        <v>0.0029980397432448013</v>
      </c>
      <c r="F70" s="36">
        <f t="shared" si="7"/>
        <v>0.02631578947368421</v>
      </c>
      <c r="G70" s="14">
        <f t="shared" si="8"/>
        <v>2</v>
      </c>
    </row>
    <row r="71" spans="1:7" ht="15">
      <c r="A71" s="31" t="s">
        <v>243</v>
      </c>
      <c r="B71" s="10">
        <v>156</v>
      </c>
      <c r="C71" s="14">
        <v>163</v>
      </c>
      <c r="D71" s="11">
        <v>203</v>
      </c>
      <c r="E71" s="35">
        <f t="shared" si="6"/>
        <v>0.0078025906138294195</v>
      </c>
      <c r="F71" s="36">
        <f t="shared" si="7"/>
        <v>0.30128205128205127</v>
      </c>
      <c r="G71" s="14">
        <f t="shared" si="8"/>
        <v>47</v>
      </c>
    </row>
    <row r="72" spans="1:7" ht="15">
      <c r="A72" s="31" t="s">
        <v>244</v>
      </c>
      <c r="B72" s="10">
        <v>127</v>
      </c>
      <c r="C72" s="14">
        <v>181</v>
      </c>
      <c r="D72" s="11">
        <v>171</v>
      </c>
      <c r="E72" s="35">
        <f t="shared" si="6"/>
        <v>0.006572625590959757</v>
      </c>
      <c r="F72" s="36">
        <f t="shared" si="7"/>
        <v>0.3464566929133858</v>
      </c>
      <c r="G72" s="14">
        <f t="shared" si="8"/>
        <v>44</v>
      </c>
    </row>
    <row r="73" spans="1:7" ht="15">
      <c r="A73" s="31" t="s">
        <v>245</v>
      </c>
      <c r="B73" s="10">
        <v>22</v>
      </c>
      <c r="C73" s="14">
        <v>82</v>
      </c>
      <c r="D73" s="11">
        <v>56</v>
      </c>
      <c r="E73" s="35">
        <f t="shared" si="6"/>
        <v>0.0021524387900219086</v>
      </c>
      <c r="F73" s="36">
        <f t="shared" si="7"/>
        <v>1.5454545454545454</v>
      </c>
      <c r="G73" s="14">
        <f t="shared" si="8"/>
        <v>34</v>
      </c>
    </row>
    <row r="74" spans="1:7" ht="15">
      <c r="A74" s="31" t="s">
        <v>246</v>
      </c>
      <c r="B74" s="10">
        <v>570</v>
      </c>
      <c r="C74" s="14">
        <v>645</v>
      </c>
      <c r="D74" s="11">
        <v>603</v>
      </c>
      <c r="E74" s="35">
        <f t="shared" si="6"/>
        <v>0.023177153399700196</v>
      </c>
      <c r="F74" s="36">
        <f t="shared" si="7"/>
        <v>0.05789473684210526</v>
      </c>
      <c r="G74" s="14">
        <f t="shared" si="8"/>
        <v>33</v>
      </c>
    </row>
    <row r="75" spans="1:7" ht="15">
      <c r="A75" s="31" t="s">
        <v>247</v>
      </c>
      <c r="B75" s="10">
        <v>77</v>
      </c>
      <c r="C75" s="14">
        <v>127</v>
      </c>
      <c r="D75" s="11">
        <v>96</v>
      </c>
      <c r="E75" s="35">
        <f t="shared" si="6"/>
        <v>0.0036898950686089864</v>
      </c>
      <c r="F75" s="36">
        <f t="shared" si="7"/>
        <v>0.24675324675324675</v>
      </c>
      <c r="G75" s="14">
        <f t="shared" si="8"/>
        <v>19</v>
      </c>
    </row>
    <row r="76" spans="1:7" ht="15">
      <c r="A76" s="31" t="s">
        <v>248</v>
      </c>
      <c r="B76" s="10">
        <v>190</v>
      </c>
      <c r="C76" s="14">
        <v>263</v>
      </c>
      <c r="D76" s="11">
        <v>217</v>
      </c>
      <c r="E76" s="35">
        <f t="shared" si="6"/>
        <v>0.008340700311334897</v>
      </c>
      <c r="F76" s="36">
        <f t="shared" si="7"/>
        <v>0.14210526315789473</v>
      </c>
      <c r="G76" s="14">
        <f t="shared" si="8"/>
        <v>27</v>
      </c>
    </row>
    <row r="77" spans="1:7" ht="15">
      <c r="A77" s="31" t="s">
        <v>249</v>
      </c>
      <c r="B77" s="10">
        <v>8</v>
      </c>
      <c r="C77" s="14">
        <v>11</v>
      </c>
      <c r="D77" s="11">
        <v>19</v>
      </c>
      <c r="E77" s="35">
        <f t="shared" si="6"/>
        <v>0.0007302917323288619</v>
      </c>
      <c r="F77" s="36">
        <f t="shared" si="7"/>
        <v>1.375</v>
      </c>
      <c r="G77" s="14">
        <f t="shared" si="8"/>
        <v>11</v>
      </c>
    </row>
    <row r="78" spans="1:7" ht="15">
      <c r="A78" s="31" t="s">
        <v>250</v>
      </c>
      <c r="B78" s="10">
        <v>171</v>
      </c>
      <c r="C78" s="14">
        <v>228</v>
      </c>
      <c r="D78" s="11">
        <v>226</v>
      </c>
      <c r="E78" s="35">
        <f t="shared" si="6"/>
        <v>0.00868662797401699</v>
      </c>
      <c r="F78" s="36">
        <f t="shared" si="7"/>
        <v>0.3216374269005848</v>
      </c>
      <c r="G78" s="14">
        <f t="shared" si="8"/>
        <v>55</v>
      </c>
    </row>
    <row r="79" spans="1:7" ht="15">
      <c r="A79" s="31" t="s">
        <v>251</v>
      </c>
      <c r="B79" s="10">
        <v>120</v>
      </c>
      <c r="C79" s="14">
        <v>151</v>
      </c>
      <c r="D79" s="11">
        <v>79</v>
      </c>
      <c r="E79" s="35">
        <f t="shared" si="6"/>
        <v>0.0030364761502094783</v>
      </c>
      <c r="F79" s="36">
        <f t="shared" si="7"/>
        <v>-0.3416666666666667</v>
      </c>
      <c r="G79" s="14">
        <f t="shared" si="8"/>
        <v>-41</v>
      </c>
    </row>
    <row r="80" spans="1:7" ht="15">
      <c r="A80" s="31" t="s">
        <v>252</v>
      </c>
      <c r="B80" s="10">
        <v>73</v>
      </c>
      <c r="C80" s="14">
        <v>65</v>
      </c>
      <c r="D80" s="11">
        <v>77</v>
      </c>
      <c r="E80" s="35">
        <f t="shared" si="6"/>
        <v>0.0029596033362801247</v>
      </c>
      <c r="F80" s="36">
        <f t="shared" si="7"/>
        <v>0.0547945205479452</v>
      </c>
      <c r="G80" s="14">
        <f t="shared" si="8"/>
        <v>4</v>
      </c>
    </row>
    <row r="81" spans="1:7" ht="15">
      <c r="A81" s="31" t="s">
        <v>253</v>
      </c>
      <c r="B81" s="10">
        <v>56</v>
      </c>
      <c r="C81" s="14">
        <v>114</v>
      </c>
      <c r="D81" s="11">
        <v>106</v>
      </c>
      <c r="E81" s="35">
        <f t="shared" si="6"/>
        <v>0.004074259138255756</v>
      </c>
      <c r="F81" s="36">
        <f t="shared" si="7"/>
        <v>0.8928571428571429</v>
      </c>
      <c r="G81" s="14">
        <f t="shared" si="8"/>
        <v>50</v>
      </c>
    </row>
    <row r="82" spans="1:7" ht="15.75" thickBot="1">
      <c r="A82" s="31" t="s">
        <v>254</v>
      </c>
      <c r="B82" s="10">
        <v>134</v>
      </c>
      <c r="C82" s="14">
        <v>145</v>
      </c>
      <c r="D82" s="11">
        <v>159</v>
      </c>
      <c r="E82" s="35">
        <f t="shared" si="6"/>
        <v>0.006111388707383634</v>
      </c>
      <c r="F82" s="36">
        <f t="shared" si="7"/>
        <v>0.1865671641791045</v>
      </c>
      <c r="G82" s="14">
        <f t="shared" si="8"/>
        <v>25</v>
      </c>
    </row>
    <row r="83" spans="1:7" ht="15.75" thickBot="1">
      <c r="A83" s="33" t="s">
        <v>174</v>
      </c>
      <c r="B83" s="56">
        <v>25050</v>
      </c>
      <c r="C83" s="55">
        <v>29255</v>
      </c>
      <c r="D83" s="106">
        <v>26017</v>
      </c>
      <c r="E83" s="37">
        <f>D83/$D$83</f>
        <v>1</v>
      </c>
      <c r="F83" s="37">
        <f>(D83-B83)/B83</f>
        <v>0.03860279441117764</v>
      </c>
      <c r="G83" s="55">
        <f>D83-B83</f>
        <v>967</v>
      </c>
    </row>
  </sheetData>
  <sheetProtection/>
  <autoFilter ref="A1:G83"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29">
      <selection activeCell="R3" sqref="R3"/>
    </sheetView>
  </sheetViews>
  <sheetFormatPr defaultColWidth="8.8515625" defaultRowHeight="15"/>
  <cols>
    <col min="1" max="1" width="8.8515625" style="0" customWidth="1"/>
    <col min="2" max="2" width="12.421875" style="0" customWidth="1"/>
    <col min="3" max="3" width="18.8515625" style="0" customWidth="1"/>
    <col min="4" max="10" width="8.8515625" style="155" customWidth="1"/>
  </cols>
  <sheetData>
    <row r="1" spans="1:4" ht="75.75" thickBot="1">
      <c r="A1" s="20" t="s">
        <v>0</v>
      </c>
      <c r="B1" s="39" t="s">
        <v>259</v>
      </c>
      <c r="C1" s="20" t="s">
        <v>260</v>
      </c>
      <c r="D1" s="154"/>
    </row>
    <row r="2" spans="1:4" ht="15">
      <c r="A2" s="61">
        <v>39722</v>
      </c>
      <c r="B2" s="145">
        <v>22.645685232878826</v>
      </c>
      <c r="C2" s="150">
        <v>23.129860603777033</v>
      </c>
      <c r="D2" s="156"/>
    </row>
    <row r="3" spans="1:4" ht="15">
      <c r="A3" s="61">
        <v>39753</v>
      </c>
      <c r="B3" s="145">
        <v>22.74872287752957</v>
      </c>
      <c r="C3" s="150">
        <v>23.151246577128553</v>
      </c>
      <c r="D3" s="156"/>
    </row>
    <row r="4" spans="1:4" ht="15">
      <c r="A4" s="61">
        <v>39783</v>
      </c>
      <c r="B4" s="145">
        <v>23.04287782252142</v>
      </c>
      <c r="C4" s="150">
        <v>23.120723786239488</v>
      </c>
      <c r="D4" s="156"/>
    </row>
    <row r="5" spans="1:4" ht="15">
      <c r="A5" s="61">
        <v>39814</v>
      </c>
      <c r="B5" s="145">
        <v>23.5361680346836</v>
      </c>
      <c r="C5" s="150">
        <v>23.132664984787443</v>
      </c>
      <c r="D5" s="156"/>
    </row>
    <row r="6" spans="1:4" ht="15">
      <c r="A6" s="61">
        <v>39845</v>
      </c>
      <c r="B6" s="145">
        <v>23.670968119976706</v>
      </c>
      <c r="C6" s="150">
        <v>23.245272203220775</v>
      </c>
      <c r="D6" s="156"/>
    </row>
    <row r="7" spans="1:4" ht="15">
      <c r="A7" s="61">
        <v>39873</v>
      </c>
      <c r="B7" s="145">
        <v>23.721361379481237</v>
      </c>
      <c r="C7" s="150">
        <v>23.15132179233495</v>
      </c>
      <c r="D7" s="156"/>
    </row>
    <row r="8" spans="1:4" ht="15">
      <c r="A8" s="61">
        <v>39904</v>
      </c>
      <c r="B8" s="145">
        <v>23.647000671405905</v>
      </c>
      <c r="C8" s="150">
        <v>23.177275307758205</v>
      </c>
      <c r="D8" s="156"/>
    </row>
    <row r="9" spans="1:4" ht="15">
      <c r="A9" s="61">
        <v>39934</v>
      </c>
      <c r="B9" s="145">
        <v>23.470216811458943</v>
      </c>
      <c r="C9" s="150">
        <v>23.21241229360532</v>
      </c>
      <c r="D9" s="156"/>
    </row>
    <row r="10" spans="1:4" ht="15">
      <c r="A10" s="61">
        <v>39965</v>
      </c>
      <c r="B10" s="145">
        <v>23.45513033379982</v>
      </c>
      <c r="C10" s="150">
        <v>23.35544087199298</v>
      </c>
      <c r="D10" s="156"/>
    </row>
    <row r="11" spans="1:4" ht="15">
      <c r="A11" s="61">
        <v>39995</v>
      </c>
      <c r="B11" s="145">
        <v>23.11466026667779</v>
      </c>
      <c r="C11" s="150">
        <v>23.40259757703201</v>
      </c>
      <c r="D11" s="156"/>
    </row>
    <row r="12" spans="1:4" ht="15">
      <c r="A12" s="61">
        <v>40026</v>
      </c>
      <c r="B12" s="145">
        <v>22.907635213791398</v>
      </c>
      <c r="C12" s="150">
        <v>23.561116067715705</v>
      </c>
      <c r="D12" s="156"/>
    </row>
    <row r="13" spans="1:4" ht="15">
      <c r="A13" s="61">
        <v>40057</v>
      </c>
      <c r="B13" s="145">
        <v>23.377973994132653</v>
      </c>
      <c r="C13" s="150">
        <v>23.57715740847441</v>
      </c>
      <c r="D13" s="156"/>
    </row>
    <row r="14" spans="1:4" ht="15">
      <c r="A14" s="61">
        <v>40087</v>
      </c>
      <c r="B14" s="145">
        <v>23.46934026943763</v>
      </c>
      <c r="C14" s="150">
        <v>23.638673771154572</v>
      </c>
      <c r="D14" s="156"/>
    </row>
    <row r="15" spans="1:4" ht="15">
      <c r="A15" s="61">
        <v>40118</v>
      </c>
      <c r="B15" s="145">
        <v>23.747265062169806</v>
      </c>
      <c r="C15" s="150">
        <v>23.733268458467084</v>
      </c>
      <c r="D15" s="156"/>
    </row>
    <row r="16" spans="1:4" ht="15">
      <c r="A16" s="61">
        <v>40148</v>
      </c>
      <c r="B16" s="145">
        <v>23.913662174998965</v>
      </c>
      <c r="C16" s="150">
        <v>23.825037783903092</v>
      </c>
      <c r="D16" s="156"/>
    </row>
    <row r="17" spans="1:4" ht="15">
      <c r="A17" s="61">
        <v>40179</v>
      </c>
      <c r="B17" s="145">
        <v>24.22480266403274</v>
      </c>
      <c r="C17" s="150">
        <v>23.83276857777263</v>
      </c>
      <c r="D17" s="156"/>
    </row>
    <row r="18" spans="1:4" ht="15">
      <c r="A18" s="61">
        <v>40210</v>
      </c>
      <c r="B18" s="145">
        <v>23.973201239130336</v>
      </c>
      <c r="C18" s="150">
        <v>23.672347566353366</v>
      </c>
      <c r="D18" s="156"/>
    </row>
    <row r="19" spans="1:4" ht="15">
      <c r="A19" s="61">
        <v>40238</v>
      </c>
      <c r="B19" s="145">
        <v>24.25300206785525</v>
      </c>
      <c r="C19" s="150">
        <v>23.92672671371302</v>
      </c>
      <c r="D19" s="156"/>
    </row>
    <row r="20" spans="1:4" ht="15">
      <c r="A20" s="61">
        <v>40269</v>
      </c>
      <c r="B20" s="145">
        <v>24.122461122033314</v>
      </c>
      <c r="C20" s="150">
        <v>23.94934757642412</v>
      </c>
      <c r="D20" s="156"/>
    </row>
    <row r="21" spans="1:4" ht="15">
      <c r="A21" s="61">
        <v>40299</v>
      </c>
      <c r="B21" s="145">
        <v>23.96243087549087</v>
      </c>
      <c r="C21" s="150">
        <v>23.950364459963385</v>
      </c>
      <c r="D21" s="156"/>
    </row>
    <row r="22" spans="1:4" ht="15">
      <c r="A22" s="61">
        <v>40330</v>
      </c>
      <c r="B22" s="145">
        <v>24.109100291981832</v>
      </c>
      <c r="C22" s="150">
        <v>24.167161983740918</v>
      </c>
      <c r="D22" s="156"/>
    </row>
    <row r="23" spans="1:4" ht="15">
      <c r="A23" s="61">
        <v>40360</v>
      </c>
      <c r="B23" s="145">
        <v>23.63033240434987</v>
      </c>
      <c r="C23" s="150">
        <v>24.008543111566002</v>
      </c>
      <c r="D23" s="156"/>
    </row>
    <row r="24" spans="1:4" ht="15">
      <c r="A24" s="61">
        <v>40391</v>
      </c>
      <c r="B24" s="145">
        <v>23.365646268600095</v>
      </c>
      <c r="C24" s="150">
        <v>24.0712922611068</v>
      </c>
      <c r="D24" s="156"/>
    </row>
    <row r="25" spans="1:4" ht="15">
      <c r="A25" s="61">
        <v>40422</v>
      </c>
      <c r="B25" s="145">
        <v>23.74367261615202</v>
      </c>
      <c r="C25" s="150">
        <v>24.010218654794592</v>
      </c>
      <c r="D25" s="156"/>
    </row>
    <row r="26" spans="1:4" ht="15">
      <c r="A26" s="61">
        <v>40452</v>
      </c>
      <c r="B26" s="145">
        <v>23.926347030514908</v>
      </c>
      <c r="C26" s="150">
        <v>24.015606560448482</v>
      </c>
      <c r="D26" s="156"/>
    </row>
    <row r="27" spans="1:4" ht="15">
      <c r="A27" s="61">
        <v>40483</v>
      </c>
      <c r="B27" s="145">
        <v>24.172171470712588</v>
      </c>
      <c r="C27" s="150">
        <v>23.991224700845017</v>
      </c>
      <c r="D27" s="156"/>
    </row>
    <row r="28" spans="1:4" ht="15">
      <c r="A28" s="61">
        <v>40513</v>
      </c>
      <c r="B28" s="145">
        <v>24.24198045820826</v>
      </c>
      <c r="C28" s="150">
        <v>24.067263668133094</v>
      </c>
      <c r="D28" s="156"/>
    </row>
    <row r="29" spans="1:4" ht="15">
      <c r="A29" s="61">
        <v>40544</v>
      </c>
      <c r="B29" s="145">
        <v>24.513811962784732</v>
      </c>
      <c r="C29" s="150">
        <v>24.14312564365375</v>
      </c>
      <c r="D29" s="156"/>
    </row>
    <row r="30" spans="1:4" ht="15">
      <c r="A30" s="61">
        <v>40575</v>
      </c>
      <c r="B30" s="145">
        <v>24.66699217535423</v>
      </c>
      <c r="C30" s="150">
        <v>24.280262628524014</v>
      </c>
      <c r="D30" s="156"/>
    </row>
    <row r="31" spans="1:4" ht="15">
      <c r="A31" s="61">
        <v>40603</v>
      </c>
      <c r="B31" s="145">
        <v>24.543636901711405</v>
      </c>
      <c r="C31" s="150">
        <v>24.23420829350134</v>
      </c>
      <c r="D31" s="156"/>
    </row>
    <row r="32" spans="1:4" ht="15">
      <c r="A32" s="61">
        <v>40634</v>
      </c>
      <c r="B32" s="145">
        <v>24.43101043095221</v>
      </c>
      <c r="C32" s="150">
        <v>24.29143237452206</v>
      </c>
      <c r="D32" s="156"/>
    </row>
    <row r="33" spans="1:4" ht="15">
      <c r="A33" s="61">
        <v>40664</v>
      </c>
      <c r="B33" s="145">
        <v>24.326266438614272</v>
      </c>
      <c r="C33" s="150">
        <v>24.325589238075047</v>
      </c>
      <c r="D33" s="156"/>
    </row>
    <row r="34" spans="1:4" ht="15">
      <c r="A34" s="61">
        <v>40695</v>
      </c>
      <c r="B34" s="145">
        <v>24.26272025235768</v>
      </c>
      <c r="C34" s="150">
        <v>24.30035282618877</v>
      </c>
      <c r="D34" s="156"/>
    </row>
    <row r="35" spans="1:4" ht="15">
      <c r="A35" s="61">
        <v>40725</v>
      </c>
      <c r="B35" s="145">
        <v>23.80662487391398</v>
      </c>
      <c r="C35" s="150">
        <v>24.168991499169817</v>
      </c>
      <c r="D35" s="156"/>
    </row>
    <row r="36" spans="1:4" ht="15">
      <c r="A36" s="61">
        <v>40756</v>
      </c>
      <c r="B36" s="145">
        <v>23.42776521421236</v>
      </c>
      <c r="C36" s="150">
        <v>23.973786345854062</v>
      </c>
      <c r="D36" s="156"/>
    </row>
    <row r="37" spans="1:4" ht="15">
      <c r="A37" s="61">
        <v>40787</v>
      </c>
      <c r="B37" s="145">
        <v>23.677602790989404</v>
      </c>
      <c r="C37" s="150">
        <v>23.994168016874358</v>
      </c>
      <c r="D37" s="156"/>
    </row>
    <row r="38" spans="1:4" ht="15">
      <c r="A38" s="61">
        <v>40817</v>
      </c>
      <c r="B38" s="145">
        <v>23.96577000738663</v>
      </c>
      <c r="C38" s="150">
        <v>24.174638087883046</v>
      </c>
      <c r="D38" s="156"/>
    </row>
    <row r="39" spans="1:7" ht="15">
      <c r="A39" s="61">
        <v>40848</v>
      </c>
      <c r="B39" s="145">
        <v>24.180406185580715</v>
      </c>
      <c r="C39" s="150">
        <v>24.062266345154296</v>
      </c>
      <c r="D39" s="156"/>
      <c r="G39" s="157"/>
    </row>
    <row r="40" spans="1:4" ht="15">
      <c r="A40" s="61">
        <v>40878</v>
      </c>
      <c r="B40" s="145">
        <v>24.292428776915546</v>
      </c>
      <c r="C40" s="150">
        <v>24.105589722182575</v>
      </c>
      <c r="D40" s="156"/>
    </row>
    <row r="41" spans="1:4" ht="15">
      <c r="A41" s="61">
        <v>40909</v>
      </c>
      <c r="B41" s="145">
        <v>24.50955267758073</v>
      </c>
      <c r="C41" s="150">
        <v>24.12337250896401</v>
      </c>
      <c r="D41" s="156"/>
    </row>
    <row r="42" spans="1:4" ht="15">
      <c r="A42" s="61">
        <v>40940</v>
      </c>
      <c r="B42" s="145">
        <v>24.70967034041066</v>
      </c>
      <c r="C42" s="151">
        <v>24.15325947292826</v>
      </c>
      <c r="D42" s="158"/>
    </row>
    <row r="43" spans="1:4" ht="15">
      <c r="A43" s="61">
        <v>40969</v>
      </c>
      <c r="B43" s="146">
        <v>24.45764511217256</v>
      </c>
      <c r="C43" s="151">
        <v>24.16451461911382</v>
      </c>
      <c r="D43" s="158"/>
    </row>
    <row r="44" spans="1:4" ht="15">
      <c r="A44" s="61">
        <v>41000</v>
      </c>
      <c r="B44" s="147">
        <v>24.2585643006356</v>
      </c>
      <c r="C44" s="151">
        <v>24.1805416130156</v>
      </c>
      <c r="D44" s="158"/>
    </row>
    <row r="45" spans="1:4" ht="15">
      <c r="A45" s="61">
        <v>41030</v>
      </c>
      <c r="B45" s="146">
        <v>24.147970632728235</v>
      </c>
      <c r="C45" s="151">
        <v>24.23129059358574</v>
      </c>
      <c r="D45" s="158"/>
    </row>
    <row r="46" spans="1:4" ht="15">
      <c r="A46" s="61">
        <v>41061</v>
      </c>
      <c r="B46" s="146">
        <v>24.254733399718244</v>
      </c>
      <c r="C46" s="151">
        <v>24.333322010007077</v>
      </c>
      <c r="D46" s="158"/>
    </row>
    <row r="47" spans="1:4" ht="15">
      <c r="A47" s="61">
        <v>41091</v>
      </c>
      <c r="B47" s="146">
        <v>24.01927197548981</v>
      </c>
      <c r="C47" s="151">
        <v>24.373034268847057</v>
      </c>
      <c r="D47" s="158"/>
    </row>
    <row r="48" spans="1:4" ht="15">
      <c r="A48" s="61">
        <v>41122</v>
      </c>
      <c r="B48" s="146">
        <v>24.10805155414561</v>
      </c>
      <c r="C48" s="151">
        <v>24.461818134318698</v>
      </c>
      <c r="D48" s="158"/>
    </row>
    <row r="49" spans="1:4" ht="15">
      <c r="A49" s="61">
        <v>41153</v>
      </c>
      <c r="B49" s="148">
        <v>24.257514136324335</v>
      </c>
      <c r="C49" s="151">
        <v>24.606988200798998</v>
      </c>
      <c r="D49" s="158"/>
    </row>
    <row r="50" spans="1:4" ht="15">
      <c r="A50" s="61">
        <v>41183</v>
      </c>
      <c r="B50" s="146">
        <v>24.816819889396253</v>
      </c>
      <c r="C50" s="151">
        <v>25.258709148243117</v>
      </c>
      <c r="D50" s="158"/>
    </row>
    <row r="51" spans="1:4" ht="15">
      <c r="A51" s="61">
        <v>41214</v>
      </c>
      <c r="B51" s="149">
        <v>24.71050600568598</v>
      </c>
      <c r="C51" s="151">
        <v>24.71001196569982</v>
      </c>
      <c r="D51" s="158"/>
    </row>
    <row r="52" spans="1:3" ht="15">
      <c r="A52" s="61">
        <v>41244</v>
      </c>
      <c r="B52" s="52">
        <v>24.97381826222275</v>
      </c>
      <c r="C52" s="151">
        <v>24.750684659027886</v>
      </c>
    </row>
    <row r="53" spans="1:3" ht="15">
      <c r="A53" s="61">
        <v>41275</v>
      </c>
      <c r="B53" s="52">
        <v>25.34826408441617</v>
      </c>
      <c r="C53" s="151">
        <v>24.859022683409346</v>
      </c>
    </row>
    <row r="54" spans="1:3" ht="15">
      <c r="A54" s="61">
        <v>41306</v>
      </c>
      <c r="B54" s="162">
        <v>25.4</v>
      </c>
      <c r="C54" s="172">
        <v>24.75</v>
      </c>
    </row>
    <row r="55" spans="1:3" ht="15">
      <c r="A55" s="61">
        <v>41334</v>
      </c>
      <c r="B55" s="52">
        <v>25.30577639983875</v>
      </c>
      <c r="C55" s="163">
        <v>24.9318562692151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I61"/>
  <sheetViews>
    <sheetView zoomScalePageLayoutView="0" workbookViewId="0" topLeftCell="A1">
      <pane ySplit="1" topLeftCell="A41" activePane="bottomLeft" state="frozen"/>
      <selection pane="topLeft" activeCell="A1" sqref="A1"/>
      <selection pane="bottomLeft" activeCell="N59" sqref="A59:N60"/>
    </sheetView>
  </sheetViews>
  <sheetFormatPr defaultColWidth="8.8515625" defaultRowHeight="15"/>
  <cols>
    <col min="1" max="1" width="9.421875" style="0" customWidth="1"/>
    <col min="2" max="2" width="32.00390625" style="0" customWidth="1"/>
    <col min="3" max="3" width="15.421875" style="0" customWidth="1"/>
    <col min="4" max="5" width="32.00390625" style="0" customWidth="1"/>
    <col min="6" max="6" width="17.7109375" style="0" customWidth="1"/>
    <col min="7" max="7" width="14.421875" style="0" customWidth="1"/>
    <col min="8" max="8" width="17.421875" style="0" customWidth="1"/>
    <col min="9" max="9" width="14.421875" style="0" customWidth="1"/>
    <col min="10" max="10" width="16.28125" style="0" customWidth="1"/>
    <col min="11" max="11" width="18.421875" style="0" customWidth="1"/>
    <col min="12" max="12" width="18.00390625" style="0" customWidth="1"/>
    <col min="13" max="13" width="16.28125" style="0" customWidth="1"/>
    <col min="14" max="14" width="15.421875" style="0" customWidth="1"/>
    <col min="15" max="15" width="17.421875" style="0" customWidth="1"/>
    <col min="16" max="16" width="17.28125" style="0" customWidth="1"/>
    <col min="17" max="17" width="15.8515625" style="0" customWidth="1"/>
    <col min="18" max="18" width="8.8515625" style="0" customWidth="1"/>
    <col min="19" max="19" width="9.140625" style="0" bestFit="1" customWidth="1"/>
    <col min="20" max="22" width="8.8515625" style="0" customWidth="1"/>
    <col min="23" max="23" width="10.140625" style="0" bestFit="1" customWidth="1"/>
  </cols>
  <sheetData>
    <row r="1" spans="1:17" ht="30.75" thickBot="1">
      <c r="A1" s="20" t="s">
        <v>0</v>
      </c>
      <c r="B1" s="82" t="s">
        <v>262</v>
      </c>
      <c r="C1" s="82" t="s">
        <v>264</v>
      </c>
      <c r="D1" s="82" t="s">
        <v>263</v>
      </c>
      <c r="E1" s="82" t="s">
        <v>265</v>
      </c>
      <c r="F1" s="83" t="s">
        <v>274</v>
      </c>
      <c r="G1" s="83" t="s">
        <v>275</v>
      </c>
      <c r="H1" s="83" t="s">
        <v>276</v>
      </c>
      <c r="I1" s="83" t="s">
        <v>277</v>
      </c>
      <c r="J1" s="84" t="s">
        <v>270</v>
      </c>
      <c r="K1" s="84" t="s">
        <v>271</v>
      </c>
      <c r="L1" s="84" t="s">
        <v>273</v>
      </c>
      <c r="M1" s="84" t="s">
        <v>272</v>
      </c>
      <c r="N1" s="20" t="s">
        <v>267</v>
      </c>
      <c r="O1" s="20" t="s">
        <v>268</v>
      </c>
      <c r="P1" s="20" t="s">
        <v>266</v>
      </c>
      <c r="Q1" s="20" t="s">
        <v>269</v>
      </c>
    </row>
    <row r="2" spans="1:24" ht="15">
      <c r="A2" s="61">
        <v>39722</v>
      </c>
      <c r="B2" s="14">
        <v>9119936</v>
      </c>
      <c r="C2" s="3">
        <v>8813711</v>
      </c>
      <c r="D2" s="85">
        <f aca="true" t="shared" si="0" ref="D2:D33">(B2/$B$2)*100</f>
        <v>100</v>
      </c>
      <c r="E2" s="85">
        <f>(C2/$C$2)*100</f>
        <v>100</v>
      </c>
      <c r="F2" s="14">
        <v>1910373</v>
      </c>
      <c r="G2" s="3">
        <v>1919956</v>
      </c>
      <c r="H2" s="85">
        <f>(F2/$F$2)*100</f>
        <v>100</v>
      </c>
      <c r="I2" s="85">
        <f>(G2/$G$2)*100</f>
        <v>100</v>
      </c>
      <c r="J2" s="14">
        <v>1137405</v>
      </c>
      <c r="K2" s="3">
        <v>1136565</v>
      </c>
      <c r="L2" s="85">
        <f>(J2/$J$2)*100</f>
        <v>100</v>
      </c>
      <c r="M2" s="85">
        <f>(K2/$K$2)*100</f>
        <v>100</v>
      </c>
      <c r="N2" s="54">
        <v>2444205</v>
      </c>
      <c r="O2" s="3">
        <v>2413291</v>
      </c>
      <c r="P2" s="118">
        <f>(N2/$N$2)*100</f>
        <v>100</v>
      </c>
      <c r="Q2" s="118">
        <f>(O2/$O$2)*100</f>
        <v>100</v>
      </c>
      <c r="R2" s="3"/>
      <c r="S2" s="86"/>
      <c r="W2" s="11"/>
      <c r="X2" s="64"/>
    </row>
    <row r="3" spans="1:24" ht="15">
      <c r="A3" s="61">
        <v>39753</v>
      </c>
      <c r="B3" s="14">
        <v>9022823</v>
      </c>
      <c r="C3" s="3">
        <v>8807545</v>
      </c>
      <c r="D3" s="85">
        <f t="shared" si="0"/>
        <v>98.93515700110176</v>
      </c>
      <c r="E3" s="85">
        <f aca="true" t="shared" si="1" ref="E3:E51">(C3/$C$2)*100</f>
        <v>99.9300408193552</v>
      </c>
      <c r="F3" s="14">
        <v>1911654</v>
      </c>
      <c r="G3" s="3">
        <v>1918618</v>
      </c>
      <c r="H3" s="85">
        <f aca="true" t="shared" si="2" ref="H3:H53">(F3/$F$2)*100</f>
        <v>100.06705496779948</v>
      </c>
      <c r="I3" s="85">
        <f aca="true" t="shared" si="3" ref="I3:I42">(G3/$G$2)*100</f>
        <v>99.9303109029582</v>
      </c>
      <c r="J3" s="14">
        <v>1140518</v>
      </c>
      <c r="K3" s="3">
        <v>1140446</v>
      </c>
      <c r="L3" s="85">
        <f aca="true" t="shared" si="4" ref="L3:L53">(J3/$J$2)*100</f>
        <v>100.27369318756291</v>
      </c>
      <c r="M3" s="85">
        <f aca="true" t="shared" si="5" ref="M3:M53">(K3/$K$2)*100</f>
        <v>100.34146749196043</v>
      </c>
      <c r="N3" s="54">
        <v>2457221</v>
      </c>
      <c r="O3" s="3">
        <v>2423338</v>
      </c>
      <c r="P3" s="118">
        <f aca="true" t="shared" si="6" ref="P3:P53">(N3/$N$2)*100</f>
        <v>100.53252489050632</v>
      </c>
      <c r="Q3" s="118">
        <f aca="true" t="shared" si="7" ref="Q3:Q53">(O3/$O$2)*100</f>
        <v>100.41631945753744</v>
      </c>
      <c r="R3" s="3"/>
      <c r="S3" s="86"/>
      <c r="W3" s="11"/>
      <c r="X3" s="64"/>
    </row>
    <row r="4" spans="1:24" ht="15">
      <c r="A4" s="61">
        <v>39783</v>
      </c>
      <c r="B4" s="14">
        <v>8802989</v>
      </c>
      <c r="C4" s="3">
        <v>8766889</v>
      </c>
      <c r="D4" s="85">
        <f t="shared" si="0"/>
        <v>96.5246795591548</v>
      </c>
      <c r="E4" s="85">
        <f t="shared" si="1"/>
        <v>99.4687595270596</v>
      </c>
      <c r="F4" s="14">
        <v>1897864</v>
      </c>
      <c r="G4" s="3">
        <v>1911083</v>
      </c>
      <c r="H4" s="85">
        <f t="shared" si="2"/>
        <v>99.34520640733511</v>
      </c>
      <c r="I4" s="85">
        <f t="shared" si="3"/>
        <v>99.53785399248733</v>
      </c>
      <c r="J4" s="14">
        <v>1141467</v>
      </c>
      <c r="K4" s="3">
        <v>1158976</v>
      </c>
      <c r="L4" s="85">
        <f t="shared" si="4"/>
        <v>100.35712872723437</v>
      </c>
      <c r="M4" s="85">
        <f t="shared" si="5"/>
        <v>101.97181859374518</v>
      </c>
      <c r="N4" s="54">
        <v>2464205</v>
      </c>
      <c r="O4" s="3">
        <v>2424168</v>
      </c>
      <c r="P4" s="118">
        <f t="shared" si="6"/>
        <v>100.81826197066121</v>
      </c>
      <c r="Q4" s="118">
        <f t="shared" si="7"/>
        <v>100.45071232603114</v>
      </c>
      <c r="R4" s="3"/>
      <c r="S4" s="86"/>
      <c r="W4" s="11"/>
      <c r="X4" s="64"/>
    </row>
    <row r="5" spans="1:24" ht="15">
      <c r="A5" s="61">
        <v>39814</v>
      </c>
      <c r="B5" s="14">
        <v>8481011</v>
      </c>
      <c r="C5" s="3">
        <v>8749735</v>
      </c>
      <c r="D5" s="85">
        <f t="shared" si="0"/>
        <v>92.99419425750357</v>
      </c>
      <c r="E5" s="85">
        <f t="shared" si="1"/>
        <v>99.27413095346557</v>
      </c>
      <c r="F5" s="14">
        <v>1912296</v>
      </c>
      <c r="G5" s="3">
        <v>1915550</v>
      </c>
      <c r="H5" s="85">
        <f t="shared" si="2"/>
        <v>100.10066097039687</v>
      </c>
      <c r="I5" s="85">
        <f t="shared" si="3"/>
        <v>99.77051557431524</v>
      </c>
      <c r="J5" s="14">
        <v>1144082</v>
      </c>
      <c r="K5" s="3">
        <v>1155074</v>
      </c>
      <c r="L5" s="85">
        <f t="shared" si="4"/>
        <v>100.58703803834166</v>
      </c>
      <c r="M5" s="85">
        <f t="shared" si="5"/>
        <v>101.62850342919234</v>
      </c>
      <c r="N5" s="54">
        <v>2467890</v>
      </c>
      <c r="O5" s="3">
        <v>2424839</v>
      </c>
      <c r="P5" s="118">
        <f t="shared" si="6"/>
        <v>100.96902673875555</v>
      </c>
      <c r="Q5" s="118">
        <f t="shared" si="7"/>
        <v>100.47851668116279</v>
      </c>
      <c r="R5" s="3"/>
      <c r="S5" s="86"/>
      <c r="W5" s="11"/>
      <c r="X5" s="64"/>
    </row>
    <row r="6" spans="1:24" ht="15">
      <c r="A6" s="61">
        <v>39845</v>
      </c>
      <c r="B6" s="14">
        <v>8362290</v>
      </c>
      <c r="C6" s="3">
        <v>8735204</v>
      </c>
      <c r="D6" s="85">
        <f t="shared" si="0"/>
        <v>91.69241977136681</v>
      </c>
      <c r="E6" s="85">
        <f t="shared" si="1"/>
        <v>99.10926282924412</v>
      </c>
      <c r="F6" s="14">
        <v>1918636</v>
      </c>
      <c r="G6" s="3">
        <v>1914381</v>
      </c>
      <c r="H6" s="85">
        <f t="shared" si="2"/>
        <v>100.4325333324958</v>
      </c>
      <c r="I6" s="85">
        <f t="shared" si="3"/>
        <v>99.7096287623258</v>
      </c>
      <c r="J6" s="14">
        <v>1146634</v>
      </c>
      <c r="K6" s="3">
        <v>1150435</v>
      </c>
      <c r="L6" s="85">
        <f t="shared" si="4"/>
        <v>100.81140842531904</v>
      </c>
      <c r="M6" s="85">
        <f t="shared" si="5"/>
        <v>101.22034375508659</v>
      </c>
      <c r="N6" s="54">
        <v>2472895</v>
      </c>
      <c r="O6" s="3">
        <v>2419929</v>
      </c>
      <c r="P6" s="118">
        <f t="shared" si="6"/>
        <v>101.17379679691352</v>
      </c>
      <c r="Q6" s="118">
        <f t="shared" si="7"/>
        <v>100.27506007356759</v>
      </c>
      <c r="R6" s="3"/>
      <c r="S6" s="86"/>
      <c r="W6" s="11"/>
      <c r="X6" s="64"/>
    </row>
    <row r="7" spans="1:24" ht="15">
      <c r="A7" s="61">
        <v>39873</v>
      </c>
      <c r="B7" s="14">
        <v>8410234</v>
      </c>
      <c r="C7" s="3">
        <v>8721455</v>
      </c>
      <c r="D7" s="85">
        <f t="shared" si="0"/>
        <v>92.2181252149138</v>
      </c>
      <c r="E7" s="85">
        <f t="shared" si="1"/>
        <v>98.95326724463736</v>
      </c>
      <c r="F7" s="14">
        <v>1916016</v>
      </c>
      <c r="G7" s="3">
        <v>1911161</v>
      </c>
      <c r="H7" s="85">
        <f t="shared" si="2"/>
        <v>100.29538734058741</v>
      </c>
      <c r="I7" s="85">
        <f t="shared" si="3"/>
        <v>99.54191658558842</v>
      </c>
      <c r="J7" s="14">
        <v>1150295</v>
      </c>
      <c r="K7" s="3">
        <v>1151069</v>
      </c>
      <c r="L7" s="85">
        <f t="shared" si="4"/>
        <v>101.13328146086926</v>
      </c>
      <c r="M7" s="85">
        <f t="shared" si="5"/>
        <v>101.27612587049575</v>
      </c>
      <c r="N7" s="54">
        <v>2279020</v>
      </c>
      <c r="O7" s="3">
        <v>2319112</v>
      </c>
      <c r="P7" s="118">
        <f>(N7/$N$2)*100</f>
        <v>93.24176981881635</v>
      </c>
      <c r="Q7" s="118">
        <f t="shared" si="7"/>
        <v>96.0974867929313</v>
      </c>
      <c r="R7" s="3"/>
      <c r="S7" s="86"/>
      <c r="W7" s="11"/>
      <c r="X7" s="64"/>
    </row>
    <row r="8" spans="1:24" ht="15">
      <c r="A8" s="61">
        <v>39904</v>
      </c>
      <c r="B8" s="14">
        <v>8503053</v>
      </c>
      <c r="C8" s="3">
        <v>8721289</v>
      </c>
      <c r="D8" s="85">
        <f t="shared" si="0"/>
        <v>93.23588455006701</v>
      </c>
      <c r="E8" s="85">
        <f t="shared" si="1"/>
        <v>98.95138381551199</v>
      </c>
      <c r="F8" s="14">
        <v>1931510</v>
      </c>
      <c r="G8" s="3">
        <v>1914704</v>
      </c>
      <c r="H8" s="85">
        <f t="shared" si="2"/>
        <v>101.10643314159067</v>
      </c>
      <c r="I8" s="85">
        <f t="shared" si="3"/>
        <v>99.72645206452648</v>
      </c>
      <c r="J8" s="14">
        <v>1149546</v>
      </c>
      <c r="K8" s="3">
        <v>1144914</v>
      </c>
      <c r="L8" s="85">
        <f t="shared" si="4"/>
        <v>101.06742980732457</v>
      </c>
      <c r="M8" s="85">
        <f t="shared" si="5"/>
        <v>100.73458183209935</v>
      </c>
      <c r="N8" s="54">
        <v>2271908</v>
      </c>
      <c r="O8" s="3">
        <v>2315520</v>
      </c>
      <c r="P8" s="118">
        <f t="shared" si="6"/>
        <v>92.95079586204922</v>
      </c>
      <c r="Q8" s="118">
        <f t="shared" si="7"/>
        <v>95.94864440301646</v>
      </c>
      <c r="R8" s="3"/>
      <c r="S8" s="86"/>
      <c r="W8" s="11"/>
      <c r="X8" s="64"/>
    </row>
    <row r="9" spans="1:24" ht="15">
      <c r="A9" s="61">
        <v>39934</v>
      </c>
      <c r="B9" s="14">
        <v>8674726</v>
      </c>
      <c r="C9" s="3">
        <v>8732301</v>
      </c>
      <c r="D9" s="85">
        <f t="shared" si="0"/>
        <v>95.11827714580453</v>
      </c>
      <c r="E9" s="85">
        <f t="shared" si="1"/>
        <v>99.0763255114673</v>
      </c>
      <c r="F9" s="14">
        <v>1945342</v>
      </c>
      <c r="G9" s="3">
        <v>1919527</v>
      </c>
      <c r="H9" s="85">
        <f t="shared" si="2"/>
        <v>101.83048022558945</v>
      </c>
      <c r="I9" s="85">
        <f t="shared" si="3"/>
        <v>99.97765573794399</v>
      </c>
      <c r="J9" s="14">
        <v>1153672</v>
      </c>
      <c r="K9" s="3">
        <v>1145647</v>
      </c>
      <c r="L9" s="85">
        <f t="shared" si="4"/>
        <v>101.4301853781195</v>
      </c>
      <c r="M9" s="85">
        <f t="shared" si="5"/>
        <v>100.79907440401561</v>
      </c>
      <c r="N9" s="54">
        <v>2270276</v>
      </c>
      <c r="O9" s="3">
        <v>2312448</v>
      </c>
      <c r="P9" s="118">
        <f t="shared" si="6"/>
        <v>92.88402568524326</v>
      </c>
      <c r="Q9" s="118">
        <f t="shared" si="7"/>
        <v>95.82134935239887</v>
      </c>
      <c r="R9" s="3"/>
      <c r="S9" s="86"/>
      <c r="W9" s="11"/>
      <c r="X9" s="64"/>
    </row>
    <row r="10" spans="1:24" ht="15">
      <c r="A10" s="61">
        <v>39965</v>
      </c>
      <c r="B10" s="14">
        <v>8922743</v>
      </c>
      <c r="C10" s="3">
        <v>8757698</v>
      </c>
      <c r="D10" s="85">
        <f t="shared" si="0"/>
        <v>97.83778087916406</v>
      </c>
      <c r="E10" s="85">
        <f t="shared" si="1"/>
        <v>99.36447882169043</v>
      </c>
      <c r="F10" s="14">
        <v>1894680</v>
      </c>
      <c r="G10" s="3">
        <v>1900457</v>
      </c>
      <c r="H10" s="85">
        <f t="shared" si="2"/>
        <v>99.17853738510752</v>
      </c>
      <c r="I10" s="85">
        <f t="shared" si="3"/>
        <v>98.98440380925396</v>
      </c>
      <c r="J10" s="14">
        <v>1158562</v>
      </c>
      <c r="K10" s="3">
        <v>1153824</v>
      </c>
      <c r="L10" s="85">
        <f t="shared" si="4"/>
        <v>101.86011139391861</v>
      </c>
      <c r="M10" s="85">
        <f t="shared" si="5"/>
        <v>101.51852291773898</v>
      </c>
      <c r="N10" s="54">
        <v>2271485</v>
      </c>
      <c r="O10" s="3">
        <v>2290482</v>
      </c>
      <c r="P10" s="118">
        <f t="shared" si="6"/>
        <v>92.93348962136973</v>
      </c>
      <c r="Q10" s="118">
        <f t="shared" si="7"/>
        <v>94.91114001585387</v>
      </c>
      <c r="R10" s="3"/>
      <c r="S10" s="86"/>
      <c r="W10" s="11"/>
      <c r="X10" s="64"/>
    </row>
    <row r="11" spans="1:61" ht="15">
      <c r="A11" s="61">
        <v>39995</v>
      </c>
      <c r="B11" s="14">
        <v>9013349</v>
      </c>
      <c r="C11" s="3">
        <v>8785346</v>
      </c>
      <c r="D11" s="85">
        <f t="shared" si="0"/>
        <v>98.83127469315575</v>
      </c>
      <c r="E11" s="85">
        <f t="shared" si="1"/>
        <v>99.67817188469193</v>
      </c>
      <c r="F11" s="14">
        <v>1830370</v>
      </c>
      <c r="G11" s="3">
        <v>1833158</v>
      </c>
      <c r="H11" s="85">
        <f t="shared" si="2"/>
        <v>95.81217908753945</v>
      </c>
      <c r="I11" s="85">
        <f t="shared" si="3"/>
        <v>95.4791672309157</v>
      </c>
      <c r="J11" s="14">
        <v>1049015</v>
      </c>
      <c r="K11" s="3">
        <v>1043568</v>
      </c>
      <c r="L11" s="85">
        <f t="shared" si="4"/>
        <v>92.22880152628132</v>
      </c>
      <c r="M11" s="85">
        <f t="shared" si="5"/>
        <v>91.81771390109672</v>
      </c>
      <c r="N11" s="54">
        <v>2260614</v>
      </c>
      <c r="O11" s="3">
        <v>2285103</v>
      </c>
      <c r="P11" s="118">
        <f t="shared" si="6"/>
        <v>92.48872332721683</v>
      </c>
      <c r="Q11" s="118">
        <f t="shared" si="7"/>
        <v>94.68824936570019</v>
      </c>
      <c r="R11" s="3"/>
      <c r="S11" s="86"/>
      <c r="W11" s="11"/>
      <c r="X11" s="64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</row>
    <row r="12" spans="1:61" ht="15">
      <c r="A12" s="61">
        <v>40026</v>
      </c>
      <c r="B12" s="14">
        <v>8977653</v>
      </c>
      <c r="C12" s="3">
        <v>8825676</v>
      </c>
      <c r="D12" s="85">
        <f t="shared" si="0"/>
        <v>98.43986843767325</v>
      </c>
      <c r="E12" s="85">
        <f t="shared" si="1"/>
        <v>100.13575439448832</v>
      </c>
      <c r="F12" s="14">
        <v>1786003</v>
      </c>
      <c r="G12" s="3">
        <v>1779447</v>
      </c>
      <c r="H12" s="85">
        <f t="shared" si="2"/>
        <v>93.4897530482267</v>
      </c>
      <c r="I12" s="85">
        <f t="shared" si="3"/>
        <v>92.68165520459843</v>
      </c>
      <c r="J12" s="14">
        <v>1053385</v>
      </c>
      <c r="K12" s="3">
        <v>1049614</v>
      </c>
      <c r="L12" s="85">
        <f t="shared" si="4"/>
        <v>92.61300943815088</v>
      </c>
      <c r="M12" s="85">
        <f t="shared" si="5"/>
        <v>92.34966763889439</v>
      </c>
      <c r="N12" s="54">
        <v>2248048</v>
      </c>
      <c r="O12" s="3">
        <v>2258778</v>
      </c>
      <c r="P12" s="118">
        <f t="shared" si="6"/>
        <v>91.97460933105039</v>
      </c>
      <c r="Q12" s="118">
        <f t="shared" si="7"/>
        <v>93.5974153137769</v>
      </c>
      <c r="R12" s="3"/>
      <c r="S12" s="86"/>
      <c r="W12" s="11"/>
      <c r="X12" s="64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</row>
    <row r="13" spans="1:61" ht="15">
      <c r="A13" s="61">
        <v>40057</v>
      </c>
      <c r="B13" s="14">
        <v>8950211</v>
      </c>
      <c r="C13" s="3">
        <v>8860203</v>
      </c>
      <c r="D13" s="85">
        <f t="shared" si="0"/>
        <v>98.13896720327861</v>
      </c>
      <c r="E13" s="85">
        <f t="shared" si="1"/>
        <v>100.52749630660682</v>
      </c>
      <c r="F13" s="14">
        <v>1820914</v>
      </c>
      <c r="G13" s="3">
        <v>1840926</v>
      </c>
      <c r="H13" s="85">
        <f t="shared" si="2"/>
        <v>95.31719721750673</v>
      </c>
      <c r="I13" s="85">
        <f t="shared" si="3"/>
        <v>95.88375983616291</v>
      </c>
      <c r="J13" s="14">
        <v>1059182</v>
      </c>
      <c r="K13" s="3">
        <v>1055294</v>
      </c>
      <c r="L13" s="85">
        <f t="shared" si="4"/>
        <v>93.12267837753483</v>
      </c>
      <c r="M13" s="85">
        <f t="shared" si="5"/>
        <v>92.8494190829385</v>
      </c>
      <c r="N13" s="54">
        <v>2262750</v>
      </c>
      <c r="O13" s="3">
        <v>2259615</v>
      </c>
      <c r="P13" s="118">
        <f t="shared" si="6"/>
        <v>92.57611370568344</v>
      </c>
      <c r="Q13" s="118">
        <f t="shared" si="7"/>
        <v>93.6320982426073</v>
      </c>
      <c r="R13" s="3"/>
      <c r="S13" s="86"/>
      <c r="W13" s="11"/>
      <c r="X13" s="64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</row>
    <row r="14" spans="1:24" ht="15">
      <c r="A14" s="61">
        <v>40087</v>
      </c>
      <c r="B14" s="14">
        <v>9046769</v>
      </c>
      <c r="C14" s="3">
        <v>8923497</v>
      </c>
      <c r="D14" s="85">
        <f t="shared" si="0"/>
        <v>99.19772463315532</v>
      </c>
      <c r="E14" s="85">
        <f t="shared" si="1"/>
        <v>101.24562740938521</v>
      </c>
      <c r="F14" s="14">
        <v>1831341</v>
      </c>
      <c r="G14" s="3">
        <v>1843007</v>
      </c>
      <c r="H14" s="85">
        <f t="shared" si="2"/>
        <v>95.86300685782305</v>
      </c>
      <c r="I14" s="85">
        <f t="shared" si="3"/>
        <v>95.99214773671896</v>
      </c>
      <c r="J14" s="14">
        <v>1061647</v>
      </c>
      <c r="K14" s="3">
        <v>1060677</v>
      </c>
      <c r="L14" s="85">
        <f t="shared" si="4"/>
        <v>93.33939977404707</v>
      </c>
      <c r="M14" s="85">
        <f t="shared" si="5"/>
        <v>93.3230391574613</v>
      </c>
      <c r="N14" s="54">
        <v>2279402</v>
      </c>
      <c r="O14" s="3">
        <v>2251220</v>
      </c>
      <c r="P14" s="118">
        <f t="shared" si="6"/>
        <v>93.25739862245597</v>
      </c>
      <c r="Q14" s="118">
        <f t="shared" si="7"/>
        <v>93.28423302452957</v>
      </c>
      <c r="R14" s="3"/>
      <c r="S14" s="86"/>
      <c r="W14" s="11"/>
      <c r="X14" s="64"/>
    </row>
    <row r="15" spans="1:24" ht="15">
      <c r="A15" s="61">
        <v>40118</v>
      </c>
      <c r="B15" s="14">
        <v>8975981</v>
      </c>
      <c r="C15" s="3">
        <v>8972838</v>
      </c>
      <c r="D15" s="85">
        <f t="shared" si="0"/>
        <v>98.42153497568404</v>
      </c>
      <c r="E15" s="85">
        <f t="shared" si="1"/>
        <v>101.80544835200519</v>
      </c>
      <c r="F15" s="14">
        <v>1833978</v>
      </c>
      <c r="G15" s="3">
        <v>1842238</v>
      </c>
      <c r="H15" s="85">
        <f t="shared" si="2"/>
        <v>96.00104272830488</v>
      </c>
      <c r="I15" s="85">
        <f t="shared" si="3"/>
        <v>95.95209473550436</v>
      </c>
      <c r="J15" s="14">
        <v>1066653</v>
      </c>
      <c r="K15" s="3">
        <v>1066618</v>
      </c>
      <c r="L15" s="85">
        <f t="shared" si="4"/>
        <v>93.7795244437997</v>
      </c>
      <c r="M15" s="85">
        <f t="shared" si="5"/>
        <v>93.84575453229688</v>
      </c>
      <c r="N15" s="54">
        <v>2266276</v>
      </c>
      <c r="O15" s="3">
        <v>2246086</v>
      </c>
      <c r="P15" s="118">
        <f t="shared" si="6"/>
        <v>92.72037329111102</v>
      </c>
      <c r="Q15" s="118">
        <f t="shared" si="7"/>
        <v>93.07149448616019</v>
      </c>
      <c r="R15" s="3"/>
      <c r="S15" s="86"/>
      <c r="W15" s="11"/>
      <c r="X15" s="64"/>
    </row>
    <row r="16" spans="1:24" ht="15">
      <c r="A16" s="61">
        <v>40148</v>
      </c>
      <c r="B16" s="14">
        <v>9030202</v>
      </c>
      <c r="C16" s="3">
        <v>9066975</v>
      </c>
      <c r="D16" s="85">
        <f t="shared" si="0"/>
        <v>99.01606765661514</v>
      </c>
      <c r="E16" s="85">
        <f t="shared" si="1"/>
        <v>102.87352285546916</v>
      </c>
      <c r="F16" s="14">
        <v>1832133</v>
      </c>
      <c r="G16" s="3">
        <v>1839862</v>
      </c>
      <c r="H16" s="85">
        <f t="shared" si="2"/>
        <v>95.9044647301862</v>
      </c>
      <c r="I16" s="85">
        <f t="shared" si="3"/>
        <v>95.82834189950186</v>
      </c>
      <c r="J16" s="14">
        <v>1016692</v>
      </c>
      <c r="K16" s="3">
        <v>1032725</v>
      </c>
      <c r="L16" s="85">
        <f t="shared" si="4"/>
        <v>89.38698176990606</v>
      </c>
      <c r="M16" s="85">
        <f t="shared" si="5"/>
        <v>90.86369895254562</v>
      </c>
      <c r="N16" s="54">
        <v>2241418</v>
      </c>
      <c r="O16" s="3">
        <v>2220490</v>
      </c>
      <c r="P16" s="118">
        <f t="shared" si="6"/>
        <v>91.70335548777618</v>
      </c>
      <c r="Q16" s="118">
        <f t="shared" si="7"/>
        <v>92.010868146444</v>
      </c>
      <c r="R16" s="3"/>
      <c r="S16" s="86"/>
      <c r="W16" s="11"/>
      <c r="X16" s="64"/>
    </row>
    <row r="17" spans="1:24" ht="15">
      <c r="A17" s="61">
        <v>40179</v>
      </c>
      <c r="B17" s="14">
        <v>8874966</v>
      </c>
      <c r="C17" s="3">
        <v>9135306</v>
      </c>
      <c r="D17" s="85">
        <f t="shared" si="0"/>
        <v>97.31390658881817</v>
      </c>
      <c r="E17" s="85">
        <f t="shared" si="1"/>
        <v>103.64880355164811</v>
      </c>
      <c r="F17" s="14">
        <v>1829450</v>
      </c>
      <c r="G17" s="3">
        <v>1831263</v>
      </c>
      <c r="H17" s="85">
        <f t="shared" si="2"/>
        <v>95.76402095297621</v>
      </c>
      <c r="I17" s="85">
        <f t="shared" si="3"/>
        <v>95.38046705236995</v>
      </c>
      <c r="J17" s="14">
        <v>1023665</v>
      </c>
      <c r="K17" s="3">
        <v>1033782</v>
      </c>
      <c r="L17" s="85">
        <f t="shared" si="4"/>
        <v>90.00004395971531</v>
      </c>
      <c r="M17" s="85">
        <f t="shared" si="5"/>
        <v>90.95669847303058</v>
      </c>
      <c r="N17" s="54">
        <v>2224741</v>
      </c>
      <c r="O17" s="3">
        <v>2207268</v>
      </c>
      <c r="P17" s="118">
        <f t="shared" si="6"/>
        <v>91.02104774354032</v>
      </c>
      <c r="Q17" s="118">
        <f t="shared" si="7"/>
        <v>91.46298560762047</v>
      </c>
      <c r="R17" s="3"/>
      <c r="S17" s="86"/>
      <c r="W17" s="11"/>
      <c r="X17" s="64"/>
    </row>
    <row r="18" spans="1:24" ht="15">
      <c r="A18" s="61">
        <v>40210</v>
      </c>
      <c r="B18" s="14">
        <v>8900113</v>
      </c>
      <c r="C18" s="3">
        <v>9228912</v>
      </c>
      <c r="D18" s="85">
        <f t="shared" si="0"/>
        <v>97.58964317293454</v>
      </c>
      <c r="E18" s="85">
        <f t="shared" si="1"/>
        <v>104.71085335110261</v>
      </c>
      <c r="F18" s="14">
        <v>1836308</v>
      </c>
      <c r="G18" s="3">
        <v>1832093</v>
      </c>
      <c r="H18" s="85">
        <f t="shared" si="2"/>
        <v>96.12300843866618</v>
      </c>
      <c r="I18" s="85">
        <f t="shared" si="3"/>
        <v>95.42369720972772</v>
      </c>
      <c r="J18" s="14">
        <v>1036251</v>
      </c>
      <c r="K18" s="3">
        <v>1039688</v>
      </c>
      <c r="L18" s="85">
        <f t="shared" si="4"/>
        <v>91.10659791367192</v>
      </c>
      <c r="M18" s="85">
        <f t="shared" si="5"/>
        <v>91.47633439354547</v>
      </c>
      <c r="N18" s="54">
        <v>2232394</v>
      </c>
      <c r="O18" s="3">
        <v>2206346</v>
      </c>
      <c r="P18" s="118">
        <f t="shared" si="6"/>
        <v>91.33415568661385</v>
      </c>
      <c r="Q18" s="118">
        <f t="shared" si="7"/>
        <v>91.4247805175588</v>
      </c>
      <c r="R18" s="3"/>
      <c r="S18" s="86"/>
      <c r="W18" s="11"/>
      <c r="X18" s="64"/>
    </row>
    <row r="19" spans="1:24" ht="15">
      <c r="A19" s="61">
        <v>40238</v>
      </c>
      <c r="B19" s="14">
        <v>9136036</v>
      </c>
      <c r="C19" s="3">
        <v>9321361</v>
      </c>
      <c r="D19" s="85">
        <f t="shared" si="0"/>
        <v>100.17653632657071</v>
      </c>
      <c r="E19" s="85">
        <f t="shared" si="1"/>
        <v>105.75977587647247</v>
      </c>
      <c r="F19" s="14">
        <v>1836519</v>
      </c>
      <c r="G19" s="3">
        <v>1829556</v>
      </c>
      <c r="H19" s="85">
        <f t="shared" si="2"/>
        <v>96.13405340213666</v>
      </c>
      <c r="I19" s="85">
        <f t="shared" si="3"/>
        <v>95.29155876488836</v>
      </c>
      <c r="J19" s="14">
        <v>1044023</v>
      </c>
      <c r="K19" s="3">
        <v>1044684</v>
      </c>
      <c r="L19" s="85">
        <f t="shared" si="4"/>
        <v>91.78990772855755</v>
      </c>
      <c r="M19" s="85">
        <f t="shared" si="5"/>
        <v>91.9159045017223</v>
      </c>
      <c r="N19" s="54">
        <v>2233661</v>
      </c>
      <c r="O19" s="3">
        <v>2258878</v>
      </c>
      <c r="P19" s="118">
        <f t="shared" si="6"/>
        <v>91.38599258245523</v>
      </c>
      <c r="Q19" s="118">
        <f t="shared" si="7"/>
        <v>93.60155903287254</v>
      </c>
      <c r="R19" s="3"/>
      <c r="S19" s="86"/>
      <c r="W19" s="11"/>
      <c r="X19" s="64"/>
    </row>
    <row r="20" spans="1:24" ht="15">
      <c r="A20" s="61">
        <v>40269</v>
      </c>
      <c r="B20" s="14">
        <v>9361665</v>
      </c>
      <c r="C20" s="3">
        <v>9413425</v>
      </c>
      <c r="D20" s="85">
        <f t="shared" si="0"/>
        <v>102.65055588109391</v>
      </c>
      <c r="E20" s="85">
        <f t="shared" si="1"/>
        <v>106.80433020778648</v>
      </c>
      <c r="F20" s="14">
        <v>1840882</v>
      </c>
      <c r="G20" s="3">
        <v>1827619</v>
      </c>
      <c r="H20" s="85">
        <f t="shared" si="2"/>
        <v>96.36243812072303</v>
      </c>
      <c r="I20" s="85">
        <f t="shared" si="3"/>
        <v>95.19067103621126</v>
      </c>
      <c r="J20" s="14">
        <v>1049270</v>
      </c>
      <c r="K20" s="3">
        <v>1044665</v>
      </c>
      <c r="L20" s="85">
        <f t="shared" si="4"/>
        <v>92.25122098109293</v>
      </c>
      <c r="M20" s="85">
        <f t="shared" si="5"/>
        <v>91.9142327979482</v>
      </c>
      <c r="N20" s="54">
        <v>2228659</v>
      </c>
      <c r="O20" s="3">
        <v>2258896</v>
      </c>
      <c r="P20" s="118">
        <f t="shared" si="6"/>
        <v>91.18134526359286</v>
      </c>
      <c r="Q20" s="118">
        <f t="shared" si="7"/>
        <v>93.60230490230975</v>
      </c>
      <c r="R20" s="3"/>
      <c r="S20" s="86"/>
      <c r="W20" s="11"/>
      <c r="X20" s="64"/>
    </row>
    <row r="21" spans="1:24" ht="15">
      <c r="A21" s="61">
        <v>40299</v>
      </c>
      <c r="B21" s="14">
        <v>9604589</v>
      </c>
      <c r="C21" s="3">
        <v>9502420</v>
      </c>
      <c r="D21" s="85">
        <f t="shared" si="0"/>
        <v>105.31421492431525</v>
      </c>
      <c r="E21" s="85">
        <f t="shared" si="1"/>
        <v>107.81406379219831</v>
      </c>
      <c r="F21" s="14">
        <v>1850444</v>
      </c>
      <c r="G21" s="3">
        <v>1835301</v>
      </c>
      <c r="H21" s="85">
        <f t="shared" si="2"/>
        <v>96.8629686453902</v>
      </c>
      <c r="I21" s="85">
        <f t="shared" si="3"/>
        <v>95.59078437214185</v>
      </c>
      <c r="J21" s="14">
        <v>1047511</v>
      </c>
      <c r="K21" s="3">
        <v>1039744</v>
      </c>
      <c r="L21" s="85">
        <f t="shared" si="4"/>
        <v>92.09657070260813</v>
      </c>
      <c r="M21" s="85">
        <f t="shared" si="5"/>
        <v>91.48126152045857</v>
      </c>
      <c r="N21" s="54">
        <v>2220139</v>
      </c>
      <c r="O21" s="3">
        <v>2253975</v>
      </c>
      <c r="P21" s="118">
        <f t="shared" si="6"/>
        <v>90.83276566409118</v>
      </c>
      <c r="Q21" s="118">
        <f t="shared" si="7"/>
        <v>93.39839248561404</v>
      </c>
      <c r="R21" s="3"/>
      <c r="S21" s="86"/>
      <c r="W21" s="11"/>
      <c r="X21" s="64"/>
    </row>
    <row r="22" spans="1:24" ht="15">
      <c r="A22" s="61">
        <v>40330</v>
      </c>
      <c r="B22" s="14">
        <v>9743072</v>
      </c>
      <c r="C22" s="3">
        <v>9464655</v>
      </c>
      <c r="D22" s="85">
        <f t="shared" si="0"/>
        <v>106.83267952757562</v>
      </c>
      <c r="E22" s="85">
        <f t="shared" si="1"/>
        <v>107.38558366617647</v>
      </c>
      <c r="F22" s="14">
        <v>1849129</v>
      </c>
      <c r="G22" s="3">
        <v>1846867</v>
      </c>
      <c r="H22" s="85">
        <f t="shared" si="2"/>
        <v>96.7941339204438</v>
      </c>
      <c r="I22" s="85">
        <f t="shared" si="3"/>
        <v>96.19319401069608</v>
      </c>
      <c r="J22" s="14">
        <v>1054916</v>
      </c>
      <c r="K22" s="3">
        <v>1050448</v>
      </c>
      <c r="L22" s="85">
        <f t="shared" si="4"/>
        <v>92.74761408645118</v>
      </c>
      <c r="M22" s="85">
        <f t="shared" si="5"/>
        <v>92.42304663613608</v>
      </c>
      <c r="N22" s="54">
        <v>2250200</v>
      </c>
      <c r="O22" s="3">
        <v>2259123</v>
      </c>
      <c r="P22" s="118">
        <f t="shared" si="6"/>
        <v>92.06265431909353</v>
      </c>
      <c r="Q22" s="118">
        <f t="shared" si="7"/>
        <v>93.61171114465682</v>
      </c>
      <c r="R22" s="3"/>
      <c r="S22" s="86"/>
      <c r="W22" s="11"/>
      <c r="X22" s="64"/>
    </row>
    <row r="23" spans="1:24" ht="15">
      <c r="A23" s="61">
        <v>40360</v>
      </c>
      <c r="B23" s="14">
        <v>9976855</v>
      </c>
      <c r="C23" s="3">
        <v>9676042</v>
      </c>
      <c r="D23" s="85">
        <f t="shared" si="0"/>
        <v>109.39610760426388</v>
      </c>
      <c r="E23" s="85">
        <f t="shared" si="1"/>
        <v>109.78397181391584</v>
      </c>
      <c r="F23" s="14">
        <v>1859828.0926363636</v>
      </c>
      <c r="G23" s="3">
        <v>1857542</v>
      </c>
      <c r="H23" s="85">
        <f t="shared" si="2"/>
        <v>97.35418646705976</v>
      </c>
      <c r="I23" s="85">
        <f t="shared" si="3"/>
        <v>96.74919633574936</v>
      </c>
      <c r="J23" s="14">
        <v>1068099</v>
      </c>
      <c r="K23" s="3">
        <v>1062558</v>
      </c>
      <c r="L23" s="85">
        <f t="shared" si="4"/>
        <v>93.90665594049614</v>
      </c>
      <c r="M23" s="85">
        <f t="shared" si="5"/>
        <v>93.48853783109632</v>
      </c>
      <c r="N23" s="54">
        <v>2238883</v>
      </c>
      <c r="O23" s="3">
        <v>2256885</v>
      </c>
      <c r="P23" s="118">
        <f t="shared" si="6"/>
        <v>91.59964078299488</v>
      </c>
      <c r="Q23" s="118">
        <f t="shared" si="7"/>
        <v>93.51897471129674</v>
      </c>
      <c r="R23" s="3"/>
      <c r="S23" s="86"/>
      <c r="W23" s="11"/>
      <c r="X23" s="64"/>
    </row>
    <row r="24" spans="1:24" ht="15">
      <c r="A24" s="61">
        <v>40391</v>
      </c>
      <c r="B24" s="14">
        <v>9937919</v>
      </c>
      <c r="C24" s="3">
        <v>9787406</v>
      </c>
      <c r="D24" s="85">
        <f t="shared" si="0"/>
        <v>108.96917478368269</v>
      </c>
      <c r="E24" s="85">
        <f t="shared" si="1"/>
        <v>111.04750314595067</v>
      </c>
      <c r="F24" s="14">
        <v>1861234</v>
      </c>
      <c r="G24" s="3">
        <v>1855260</v>
      </c>
      <c r="H24" s="85">
        <f t="shared" si="2"/>
        <v>97.42777981053962</v>
      </c>
      <c r="I24" s="85">
        <f t="shared" si="3"/>
        <v>96.63033944527896</v>
      </c>
      <c r="J24" s="14">
        <v>1075781</v>
      </c>
      <c r="K24" s="3">
        <v>1072179</v>
      </c>
      <c r="L24" s="85">
        <f t="shared" si="4"/>
        <v>94.58205300662473</v>
      </c>
      <c r="M24" s="85">
        <f t="shared" si="5"/>
        <v>94.33503583165063</v>
      </c>
      <c r="N24" s="54">
        <v>2244536</v>
      </c>
      <c r="O24" s="3">
        <v>2242010</v>
      </c>
      <c r="P24" s="118">
        <f t="shared" si="6"/>
        <v>91.83092252900227</v>
      </c>
      <c r="Q24" s="118">
        <f t="shared" si="7"/>
        <v>92.90259649582251</v>
      </c>
      <c r="R24" s="3"/>
      <c r="S24" s="86"/>
      <c r="W24" s="11"/>
      <c r="X24" s="64"/>
    </row>
    <row r="25" spans="1:24" ht="15">
      <c r="A25" s="61">
        <v>40422</v>
      </c>
      <c r="B25" s="14">
        <v>9959685</v>
      </c>
      <c r="C25" s="3">
        <v>9860556</v>
      </c>
      <c r="D25" s="85">
        <f t="shared" si="0"/>
        <v>109.20783873921923</v>
      </c>
      <c r="E25" s="85">
        <f t="shared" si="1"/>
        <v>111.87746001655829</v>
      </c>
      <c r="F25" s="14">
        <v>1817693.7794</v>
      </c>
      <c r="G25" s="3">
        <v>1841710</v>
      </c>
      <c r="H25" s="85">
        <f t="shared" si="2"/>
        <v>95.14863219905223</v>
      </c>
      <c r="I25" s="85">
        <f t="shared" si="3"/>
        <v>95.92459410528159</v>
      </c>
      <c r="J25" s="14">
        <v>1083929</v>
      </c>
      <c r="K25" s="3">
        <v>1080402</v>
      </c>
      <c r="L25" s="85">
        <f t="shared" si="4"/>
        <v>95.29842052742866</v>
      </c>
      <c r="M25" s="85">
        <f t="shared" si="5"/>
        <v>95.05853162819548</v>
      </c>
      <c r="N25" s="54">
        <v>2246536</v>
      </c>
      <c r="O25" s="3">
        <v>2237136</v>
      </c>
      <c r="P25" s="118">
        <f t="shared" si="6"/>
        <v>91.9127487260684</v>
      </c>
      <c r="Q25" s="118">
        <f t="shared" si="7"/>
        <v>92.70063162710174</v>
      </c>
      <c r="R25" s="3"/>
      <c r="S25" s="86"/>
      <c r="W25" s="11"/>
      <c r="X25" s="64"/>
    </row>
    <row r="26" spans="1:24" ht="15">
      <c r="A26" s="61">
        <v>40452</v>
      </c>
      <c r="B26" s="14">
        <v>9992591</v>
      </c>
      <c r="C26" s="3">
        <v>9948309</v>
      </c>
      <c r="D26" s="85">
        <f t="shared" si="0"/>
        <v>109.56865267475561</v>
      </c>
      <c r="E26" s="85">
        <f t="shared" si="1"/>
        <v>112.8731019204056</v>
      </c>
      <c r="F26" s="14">
        <v>1824281.3330515001</v>
      </c>
      <c r="G26" s="3">
        <v>1844890</v>
      </c>
      <c r="H26" s="85">
        <f t="shared" si="2"/>
        <v>95.49346295469525</v>
      </c>
      <c r="I26" s="85">
        <f t="shared" si="3"/>
        <v>96.09022290094148</v>
      </c>
      <c r="J26" s="14">
        <v>1089543</v>
      </c>
      <c r="K26" s="3">
        <v>1089188</v>
      </c>
      <c r="L26" s="85">
        <f t="shared" si="4"/>
        <v>95.79200021100664</v>
      </c>
      <c r="M26" s="85">
        <f t="shared" si="5"/>
        <v>95.83156264709893</v>
      </c>
      <c r="N26" s="54">
        <v>2263440</v>
      </c>
      <c r="O26" s="3">
        <v>2231425</v>
      </c>
      <c r="P26" s="118">
        <f t="shared" si="6"/>
        <v>92.60434374367125</v>
      </c>
      <c r="Q26" s="118">
        <f t="shared" si="7"/>
        <v>92.4639838295506</v>
      </c>
      <c r="R26" s="3"/>
      <c r="S26" s="86"/>
      <c r="W26" s="11"/>
      <c r="X26" s="64"/>
    </row>
    <row r="27" spans="1:24" ht="15">
      <c r="A27" s="61">
        <v>40483</v>
      </c>
      <c r="B27" s="14">
        <v>9914976</v>
      </c>
      <c r="C27" s="3">
        <v>10036078</v>
      </c>
      <c r="D27" s="85">
        <f t="shared" si="0"/>
        <v>108.71760503582482</v>
      </c>
      <c r="E27" s="85">
        <f t="shared" si="1"/>
        <v>113.8689253595903</v>
      </c>
      <c r="F27" s="14">
        <v>1832451.5024645755</v>
      </c>
      <c r="G27" s="3">
        <v>1847996</v>
      </c>
      <c r="H27" s="85">
        <f t="shared" si="2"/>
        <v>95.92113699599896</v>
      </c>
      <c r="I27" s="85">
        <f t="shared" si="3"/>
        <v>96.25199744160804</v>
      </c>
      <c r="J27" s="14">
        <v>1095643</v>
      </c>
      <c r="K27" s="3">
        <v>1096506</v>
      </c>
      <c r="L27" s="85">
        <f t="shared" si="4"/>
        <v>96.32830873787262</v>
      </c>
      <c r="M27" s="85">
        <f t="shared" si="5"/>
        <v>96.47543255335155</v>
      </c>
      <c r="N27" s="54">
        <v>2260300</v>
      </c>
      <c r="O27" s="3">
        <v>2249737</v>
      </c>
      <c r="P27" s="118">
        <f t="shared" si="6"/>
        <v>92.47587661427744</v>
      </c>
      <c r="Q27" s="118">
        <f t="shared" si="7"/>
        <v>93.22278167034146</v>
      </c>
      <c r="R27" s="3"/>
      <c r="S27" s="86"/>
      <c r="W27" s="11"/>
      <c r="X27" s="64"/>
    </row>
    <row r="28" spans="1:24" ht="15">
      <c r="A28" s="61">
        <v>40513</v>
      </c>
      <c r="B28" s="14">
        <v>10030810</v>
      </c>
      <c r="C28" s="3">
        <v>10141134</v>
      </c>
      <c r="D28" s="85">
        <f t="shared" si="0"/>
        <v>109.98772359806033</v>
      </c>
      <c r="E28" s="85">
        <f t="shared" si="1"/>
        <v>115.06088638486105</v>
      </c>
      <c r="F28" s="14">
        <v>1862191.7550279992</v>
      </c>
      <c r="G28" s="3">
        <v>1869901</v>
      </c>
      <c r="H28" s="85">
        <f t="shared" si="2"/>
        <v>97.47791426218855</v>
      </c>
      <c r="I28" s="85">
        <f t="shared" si="3"/>
        <v>97.39290900416468</v>
      </c>
      <c r="J28" s="14">
        <v>1101131</v>
      </c>
      <c r="K28" s="3">
        <v>1118730</v>
      </c>
      <c r="L28" s="85">
        <f t="shared" si="4"/>
        <v>96.81081057319074</v>
      </c>
      <c r="M28" s="85">
        <f t="shared" si="5"/>
        <v>98.4307980625833</v>
      </c>
      <c r="N28" s="54">
        <v>2282510</v>
      </c>
      <c r="O28" s="3">
        <v>2268718</v>
      </c>
      <c r="P28" s="118">
        <f t="shared" si="6"/>
        <v>93.38455653269673</v>
      </c>
      <c r="Q28" s="118">
        <f t="shared" si="7"/>
        <v>94.00930099188204</v>
      </c>
      <c r="R28" s="3"/>
      <c r="S28" s="86"/>
      <c r="W28" s="11"/>
      <c r="X28" s="64"/>
    </row>
    <row r="29" spans="1:24" ht="15">
      <c r="A29" s="61">
        <v>40544</v>
      </c>
      <c r="B29" s="14">
        <v>9960858</v>
      </c>
      <c r="C29" s="3">
        <v>10241848</v>
      </c>
      <c r="D29" s="85">
        <f t="shared" si="0"/>
        <v>109.22070067158367</v>
      </c>
      <c r="E29" s="85">
        <f t="shared" si="1"/>
        <v>116.20358325794888</v>
      </c>
      <c r="F29" s="14">
        <v>1876534.0000000005</v>
      </c>
      <c r="G29" s="3">
        <v>1874787</v>
      </c>
      <c r="H29" s="85">
        <f t="shared" si="2"/>
        <v>98.22867052664587</v>
      </c>
      <c r="I29" s="85">
        <f t="shared" si="3"/>
        <v>97.64739400277924</v>
      </c>
      <c r="J29" s="14">
        <v>1115031</v>
      </c>
      <c r="K29" s="3">
        <v>1125842</v>
      </c>
      <c r="L29" s="85">
        <f t="shared" si="4"/>
        <v>98.03289065900009</v>
      </c>
      <c r="M29" s="85">
        <f t="shared" si="5"/>
        <v>99.0565431805484</v>
      </c>
      <c r="N29" s="54">
        <v>2287487</v>
      </c>
      <c r="O29" s="3">
        <v>2279477</v>
      </c>
      <c r="P29" s="118">
        <f t="shared" si="6"/>
        <v>93.58818102409577</v>
      </c>
      <c r="Q29" s="118">
        <f t="shared" si="7"/>
        <v>94.45512372938033</v>
      </c>
      <c r="R29" s="3"/>
      <c r="S29" s="86"/>
      <c r="W29" s="11"/>
      <c r="X29" s="64"/>
    </row>
    <row r="30" spans="1:24" ht="15">
      <c r="A30" s="61">
        <v>40575</v>
      </c>
      <c r="B30" s="14">
        <v>9970036</v>
      </c>
      <c r="C30" s="3">
        <v>10330364</v>
      </c>
      <c r="D30" s="85">
        <f t="shared" si="0"/>
        <v>109.32133734271821</v>
      </c>
      <c r="E30" s="85">
        <f t="shared" si="1"/>
        <v>117.20788212819775</v>
      </c>
      <c r="F30" s="14">
        <v>1883401.7738148256</v>
      </c>
      <c r="G30" s="3">
        <v>1873320</v>
      </c>
      <c r="H30" s="85">
        <f t="shared" si="2"/>
        <v>98.58816963047664</v>
      </c>
      <c r="I30" s="85">
        <f t="shared" si="3"/>
        <v>97.57098600176253</v>
      </c>
      <c r="J30" s="14">
        <v>1144364</v>
      </c>
      <c r="K30" s="3">
        <v>1147969</v>
      </c>
      <c r="L30" s="85">
        <f t="shared" si="4"/>
        <v>100.61183131778037</v>
      </c>
      <c r="M30" s="85">
        <f t="shared" si="5"/>
        <v>101.00337420209141</v>
      </c>
      <c r="N30" s="54">
        <v>2301439</v>
      </c>
      <c r="O30" s="3">
        <v>2290549</v>
      </c>
      <c r="P30" s="118">
        <f t="shared" si="6"/>
        <v>94.15900057482904</v>
      </c>
      <c r="Q30" s="118">
        <f t="shared" si="7"/>
        <v>94.91391630764794</v>
      </c>
      <c r="R30" s="3"/>
      <c r="S30" s="86"/>
      <c r="W30" s="11"/>
      <c r="X30" s="64"/>
    </row>
    <row r="31" spans="1:24" ht="15">
      <c r="A31" s="61">
        <v>40603</v>
      </c>
      <c r="B31" s="14">
        <v>10252034</v>
      </c>
      <c r="C31" s="3">
        <v>10422438</v>
      </c>
      <c r="D31" s="85">
        <f t="shared" si="0"/>
        <v>112.41344237503421</v>
      </c>
      <c r="E31" s="85">
        <f t="shared" si="1"/>
        <v>118.25254991909763</v>
      </c>
      <c r="F31" s="14">
        <v>1901118.795957645</v>
      </c>
      <c r="G31" s="3">
        <v>1883140</v>
      </c>
      <c r="H31" s="85">
        <f t="shared" si="2"/>
        <v>99.51558130049185</v>
      </c>
      <c r="I31" s="85">
        <f t="shared" si="3"/>
        <v>98.08245605628463</v>
      </c>
      <c r="J31" s="14">
        <v>1157888</v>
      </c>
      <c r="K31" s="3">
        <v>1158435</v>
      </c>
      <c r="L31" s="85">
        <f t="shared" si="4"/>
        <v>101.80085369767144</v>
      </c>
      <c r="M31" s="85">
        <f t="shared" si="5"/>
        <v>101.92421902838818</v>
      </c>
      <c r="N31" s="54">
        <v>2306477</v>
      </c>
      <c r="O31" s="3">
        <v>2327647</v>
      </c>
      <c r="P31" s="118">
        <f t="shared" si="6"/>
        <v>94.3651207652386</v>
      </c>
      <c r="Q31" s="118">
        <f t="shared" si="7"/>
        <v>96.45115321774291</v>
      </c>
      <c r="R31" s="3"/>
      <c r="S31" s="86"/>
      <c r="W31" s="11"/>
      <c r="X31" s="64"/>
    </row>
    <row r="32" spans="1:24" ht="15">
      <c r="A32" s="61">
        <v>40634</v>
      </c>
      <c r="B32" s="14">
        <v>10511792</v>
      </c>
      <c r="C32" s="3">
        <v>10515366</v>
      </c>
      <c r="D32" s="85">
        <f t="shared" si="0"/>
        <v>115.26168604691962</v>
      </c>
      <c r="E32" s="85">
        <f t="shared" si="1"/>
        <v>119.30690715863047</v>
      </c>
      <c r="F32" s="14">
        <v>1906281.7196028521</v>
      </c>
      <c r="G32" s="3">
        <v>1885190</v>
      </c>
      <c r="H32" s="85">
        <f t="shared" si="2"/>
        <v>99.78583866097627</v>
      </c>
      <c r="I32" s="85">
        <f t="shared" si="3"/>
        <v>98.18922933650562</v>
      </c>
      <c r="J32" s="14">
        <v>1195761</v>
      </c>
      <c r="K32" s="3">
        <v>1189840</v>
      </c>
      <c r="L32" s="85">
        <f t="shared" si="4"/>
        <v>105.13062629406411</v>
      </c>
      <c r="M32" s="85">
        <f t="shared" si="5"/>
        <v>104.68736939814265</v>
      </c>
      <c r="N32" s="54">
        <v>2305863</v>
      </c>
      <c r="O32" s="3">
        <v>2338665</v>
      </c>
      <c r="P32" s="118">
        <f t="shared" si="6"/>
        <v>94.3400001227393</v>
      </c>
      <c r="Q32" s="118">
        <f t="shared" si="7"/>
        <v>96.90770818769887</v>
      </c>
      <c r="R32" s="3"/>
      <c r="S32" s="86"/>
      <c r="W32" s="11"/>
      <c r="X32" s="64"/>
    </row>
    <row r="33" spans="1:24" ht="15">
      <c r="A33" s="61">
        <v>40664</v>
      </c>
      <c r="B33" s="14">
        <v>10771209</v>
      </c>
      <c r="C33" s="3">
        <v>10599521</v>
      </c>
      <c r="D33" s="85">
        <f t="shared" si="0"/>
        <v>118.1061906574783</v>
      </c>
      <c r="E33" s="85">
        <f t="shared" si="1"/>
        <v>120.26172630348329</v>
      </c>
      <c r="F33" s="14">
        <v>1885039.9718485156</v>
      </c>
      <c r="G33" s="3">
        <v>1874000</v>
      </c>
      <c r="H33" s="85">
        <f t="shared" si="2"/>
        <v>98.67392241455022</v>
      </c>
      <c r="I33" s="85">
        <f t="shared" si="3"/>
        <v>97.60640348007975</v>
      </c>
      <c r="J33" s="14">
        <v>1218210</v>
      </c>
      <c r="K33" s="3">
        <v>1208000</v>
      </c>
      <c r="L33" s="85">
        <f t="shared" si="4"/>
        <v>107.10432959236155</v>
      </c>
      <c r="M33" s="85">
        <f t="shared" si="5"/>
        <v>106.28516626853721</v>
      </c>
      <c r="N33" s="54">
        <v>2312097</v>
      </c>
      <c r="O33" s="3">
        <v>2352317</v>
      </c>
      <c r="P33" s="118">
        <f t="shared" si="6"/>
        <v>94.5950523789944</v>
      </c>
      <c r="Q33" s="118">
        <f t="shared" si="7"/>
        <v>97.4734087186336</v>
      </c>
      <c r="R33" s="3"/>
      <c r="S33" s="86"/>
      <c r="W33" s="11"/>
      <c r="X33" s="64"/>
    </row>
    <row r="34" spans="1:24" ht="15">
      <c r="A34" s="61">
        <v>40695</v>
      </c>
      <c r="B34" s="14">
        <v>11045909</v>
      </c>
      <c r="C34" s="3">
        <v>10688653</v>
      </c>
      <c r="D34" s="85">
        <f aca="true" t="shared" si="8" ref="D34:D53">(B34/$B$2)*100</f>
        <v>121.1182731984084</v>
      </c>
      <c r="E34" s="85">
        <f t="shared" si="1"/>
        <v>121.27301428422147</v>
      </c>
      <c r="F34" s="14">
        <v>1889623.9999999995</v>
      </c>
      <c r="G34" s="3">
        <v>1883435</v>
      </c>
      <c r="H34" s="85">
        <f t="shared" si="2"/>
        <v>98.91387702820337</v>
      </c>
      <c r="I34" s="85">
        <f t="shared" si="3"/>
        <v>98.09782099173106</v>
      </c>
      <c r="J34" s="14">
        <v>1199684</v>
      </c>
      <c r="K34" s="3">
        <v>1193918</v>
      </c>
      <c r="L34" s="85">
        <f t="shared" si="4"/>
        <v>105.47553422044038</v>
      </c>
      <c r="M34" s="85">
        <f t="shared" si="5"/>
        <v>105.04616981870814</v>
      </c>
      <c r="N34" s="54">
        <v>2370549</v>
      </c>
      <c r="O34" s="3">
        <v>2382900</v>
      </c>
      <c r="P34" s="118">
        <f t="shared" si="6"/>
        <v>96.98650481444886</v>
      </c>
      <c r="Q34" s="118">
        <f t="shared" si="7"/>
        <v>98.74068232964859</v>
      </c>
      <c r="R34" s="3"/>
      <c r="S34" s="86"/>
      <c r="W34" s="11"/>
      <c r="X34" s="64"/>
    </row>
    <row r="35" spans="1:24" ht="15">
      <c r="A35" s="61">
        <v>40725</v>
      </c>
      <c r="B35" s="14">
        <v>11112453</v>
      </c>
      <c r="C35" s="3">
        <v>10776060</v>
      </c>
      <c r="D35" s="85">
        <f t="shared" si="8"/>
        <v>121.84792744159607</v>
      </c>
      <c r="E35" s="85">
        <f t="shared" si="1"/>
        <v>122.26473048639784</v>
      </c>
      <c r="F35" s="14">
        <v>1868398.0000000002</v>
      </c>
      <c r="G35" s="3">
        <v>1870033</v>
      </c>
      <c r="H35" s="85">
        <f t="shared" si="2"/>
        <v>97.80278511055172</v>
      </c>
      <c r="I35" s="85">
        <f t="shared" si="3"/>
        <v>97.39978416172038</v>
      </c>
      <c r="J35" s="14">
        <v>1184844</v>
      </c>
      <c r="K35" s="3">
        <v>1178370</v>
      </c>
      <c r="L35" s="85">
        <f t="shared" si="4"/>
        <v>104.1708098698353</v>
      </c>
      <c r="M35" s="85">
        <f t="shared" si="5"/>
        <v>103.67818822504653</v>
      </c>
      <c r="N35" s="54">
        <v>2376533</v>
      </c>
      <c r="O35" s="3">
        <v>2397608</v>
      </c>
      <c r="P35" s="118">
        <f t="shared" si="6"/>
        <v>97.2313287960707</v>
      </c>
      <c r="Q35" s="118">
        <f t="shared" si="7"/>
        <v>99.35014053423313</v>
      </c>
      <c r="R35" s="3"/>
      <c r="S35" s="86"/>
      <c r="W35" s="11"/>
      <c r="X35" s="64"/>
    </row>
    <row r="36" spans="1:24" ht="15">
      <c r="A36" s="61">
        <v>40756</v>
      </c>
      <c r="B36" s="14">
        <v>10886860</v>
      </c>
      <c r="C36" s="3">
        <v>10854822</v>
      </c>
      <c r="D36" s="85">
        <f t="shared" si="8"/>
        <v>119.3743026266851</v>
      </c>
      <c r="E36" s="85">
        <f t="shared" si="1"/>
        <v>123.1583608765933</v>
      </c>
      <c r="F36" s="14">
        <v>1876833</v>
      </c>
      <c r="G36" s="3">
        <v>1876952</v>
      </c>
      <c r="H36" s="85">
        <f t="shared" si="2"/>
        <v>98.2443219203789</v>
      </c>
      <c r="I36" s="85">
        <f t="shared" si="3"/>
        <v>97.760157003598</v>
      </c>
      <c r="J36" s="14">
        <v>1166692</v>
      </c>
      <c r="K36" s="3">
        <v>1162730</v>
      </c>
      <c r="L36" s="85">
        <f t="shared" si="4"/>
        <v>102.57489636497115</v>
      </c>
      <c r="M36" s="85">
        <f t="shared" si="5"/>
        <v>102.30211206574195</v>
      </c>
      <c r="N36" s="54">
        <v>2509484</v>
      </c>
      <c r="O36" s="3">
        <v>2497050</v>
      </c>
      <c r="P36" s="118">
        <f>(N36/$N$2)*100</f>
        <v>102.67076615913967</v>
      </c>
      <c r="Q36" s="118">
        <f t="shared" si="7"/>
        <v>103.47073767730457</v>
      </c>
      <c r="R36" s="3"/>
      <c r="S36" s="86"/>
      <c r="W36" s="11"/>
      <c r="X36" s="64"/>
    </row>
    <row r="37" spans="1:24" ht="15">
      <c r="A37" s="61">
        <v>40787</v>
      </c>
      <c r="B37" s="14">
        <v>11061597</v>
      </c>
      <c r="C37" s="3">
        <v>10943889</v>
      </c>
      <c r="D37" s="85">
        <f t="shared" si="8"/>
        <v>121.29029194941718</v>
      </c>
      <c r="E37" s="85">
        <f t="shared" si="1"/>
        <v>124.16891137002337</v>
      </c>
      <c r="F37" s="14">
        <v>1864766</v>
      </c>
      <c r="G37" s="3">
        <v>1883791</v>
      </c>
      <c r="H37" s="85">
        <f t="shared" si="2"/>
        <v>97.61266517062374</v>
      </c>
      <c r="I37" s="85">
        <f t="shared" si="3"/>
        <v>98.11636308332066</v>
      </c>
      <c r="J37" s="14">
        <v>1155959</v>
      </c>
      <c r="K37" s="3">
        <v>1152295</v>
      </c>
      <c r="L37" s="85">
        <f t="shared" si="4"/>
        <v>101.63125711597891</v>
      </c>
      <c r="M37" s="85">
        <f t="shared" si="5"/>
        <v>101.3839947561292</v>
      </c>
      <c r="N37" s="54">
        <v>2537648</v>
      </c>
      <c r="O37" s="3">
        <v>2517341</v>
      </c>
      <c r="P37" s="118">
        <f>(N37/$N$2)*100</f>
        <v>103.8230426662248</v>
      </c>
      <c r="Q37" s="118">
        <f t="shared" si="7"/>
        <v>104.31153971899782</v>
      </c>
      <c r="R37" s="3"/>
      <c r="S37" s="86"/>
      <c r="W37" s="11"/>
      <c r="X37" s="64"/>
    </row>
    <row r="38" spans="1:24" ht="15">
      <c r="A38" s="61">
        <v>40817</v>
      </c>
      <c r="B38" s="14">
        <v>11078121</v>
      </c>
      <c r="C38" s="3">
        <v>11018371</v>
      </c>
      <c r="D38" s="85">
        <f t="shared" si="8"/>
        <v>121.47147743142057</v>
      </c>
      <c r="E38" s="85">
        <f t="shared" si="1"/>
        <v>125.0139810574683</v>
      </c>
      <c r="F38" s="14">
        <v>1869097</v>
      </c>
      <c r="G38" s="3">
        <v>1887212</v>
      </c>
      <c r="H38" s="85">
        <f t="shared" si="2"/>
        <v>97.8393748236601</v>
      </c>
      <c r="I38" s="85">
        <f t="shared" si="3"/>
        <v>98.29454424997239</v>
      </c>
      <c r="J38" s="14">
        <v>1154076</v>
      </c>
      <c r="K38" s="3">
        <v>1153949</v>
      </c>
      <c r="L38" s="85">
        <f t="shared" si="4"/>
        <v>101.46570482809554</v>
      </c>
      <c r="M38" s="85">
        <f t="shared" si="5"/>
        <v>101.52952096888433</v>
      </c>
      <c r="N38" s="54">
        <v>2579366</v>
      </c>
      <c r="O38" s="3">
        <v>2527455</v>
      </c>
      <c r="P38" s="118">
        <f t="shared" si="6"/>
        <v>105.52985531082703</v>
      </c>
      <c r="Q38" s="118">
        <f t="shared" si="7"/>
        <v>104.73063546832935</v>
      </c>
      <c r="R38" s="3"/>
      <c r="S38" s="86"/>
      <c r="W38" s="11"/>
      <c r="X38" s="64"/>
    </row>
    <row r="39" spans="1:23" ht="15">
      <c r="A39" s="61">
        <v>40848</v>
      </c>
      <c r="B39" s="14">
        <v>10984191</v>
      </c>
      <c r="C39" s="3">
        <v>11107657</v>
      </c>
      <c r="D39" s="85">
        <f t="shared" si="8"/>
        <v>120.44153599323504</v>
      </c>
      <c r="E39" s="85">
        <f t="shared" si="1"/>
        <v>126.02701631582882</v>
      </c>
      <c r="F39" s="14">
        <v>1878909</v>
      </c>
      <c r="G39" s="3">
        <v>1893470</v>
      </c>
      <c r="H39" s="85">
        <f t="shared" si="2"/>
        <v>98.35299179793684</v>
      </c>
      <c r="I39" s="85">
        <f t="shared" si="3"/>
        <v>98.62048921954461</v>
      </c>
      <c r="J39" s="14">
        <v>1142647</v>
      </c>
      <c r="K39" s="3">
        <v>1144061</v>
      </c>
      <c r="L39" s="85">
        <f t="shared" si="4"/>
        <v>100.46087365538222</v>
      </c>
      <c r="M39" s="85">
        <f t="shared" si="5"/>
        <v>100.65953113108357</v>
      </c>
      <c r="N39" s="54">
        <v>2543634</v>
      </c>
      <c r="O39" s="3">
        <v>2534407</v>
      </c>
      <c r="P39" s="118">
        <f t="shared" si="6"/>
        <v>104.0679484740437</v>
      </c>
      <c r="Q39" s="118">
        <f t="shared" si="7"/>
        <v>105.01870681985719</v>
      </c>
      <c r="R39" s="3"/>
      <c r="S39" s="86"/>
      <c r="W39" s="64"/>
    </row>
    <row r="40" spans="1:23" ht="15">
      <c r="A40" s="61">
        <v>40878</v>
      </c>
      <c r="B40" s="14">
        <v>11030939</v>
      </c>
      <c r="C40" s="3">
        <v>11190414</v>
      </c>
      <c r="D40" s="85">
        <f t="shared" si="8"/>
        <v>120.95412730966532</v>
      </c>
      <c r="E40" s="85">
        <f t="shared" si="1"/>
        <v>126.96597381057764</v>
      </c>
      <c r="F40" s="14">
        <v>1880740</v>
      </c>
      <c r="G40" s="3">
        <v>1896742</v>
      </c>
      <c r="H40" s="85">
        <f t="shared" si="2"/>
        <v>98.4488369548774</v>
      </c>
      <c r="I40" s="85">
        <f t="shared" si="3"/>
        <v>98.79090979168272</v>
      </c>
      <c r="J40" s="14">
        <v>1121777</v>
      </c>
      <c r="K40" s="3">
        <v>1139618</v>
      </c>
      <c r="L40" s="85">
        <f t="shared" si="4"/>
        <v>98.62599513805549</v>
      </c>
      <c r="M40" s="85">
        <f t="shared" si="5"/>
        <v>100.2686164011737</v>
      </c>
      <c r="N40" s="54">
        <v>2554200</v>
      </c>
      <c r="O40" s="3">
        <v>2538423</v>
      </c>
      <c r="P40" s="118">
        <f t="shared" si="6"/>
        <v>104.50023627314403</v>
      </c>
      <c r="Q40" s="118">
        <f t="shared" si="7"/>
        <v>105.18511857873749</v>
      </c>
      <c r="R40" s="3"/>
      <c r="S40" s="86"/>
      <c r="W40" s="64"/>
    </row>
    <row r="41" spans="1:19" ht="15">
      <c r="A41" s="61">
        <v>40909</v>
      </c>
      <c r="B41" s="14">
        <v>10957242</v>
      </c>
      <c r="C41" s="3">
        <v>11278562</v>
      </c>
      <c r="D41" s="85">
        <f t="shared" si="8"/>
        <v>120.14604049852981</v>
      </c>
      <c r="E41" s="85">
        <f t="shared" si="1"/>
        <v>127.96609736806663</v>
      </c>
      <c r="F41" s="14">
        <v>1900471</v>
      </c>
      <c r="G41" s="3">
        <v>1906279</v>
      </c>
      <c r="H41" s="85">
        <f t="shared" si="2"/>
        <v>99.4816719038638</v>
      </c>
      <c r="I41" s="85">
        <f t="shared" si="3"/>
        <v>99.28763992508162</v>
      </c>
      <c r="J41" s="14">
        <v>1139504</v>
      </c>
      <c r="K41" s="3">
        <v>1150190</v>
      </c>
      <c r="L41" s="85">
        <f t="shared" si="4"/>
        <v>100.18454288490028</v>
      </c>
      <c r="M41" s="85">
        <f t="shared" si="5"/>
        <v>101.19878757484173</v>
      </c>
      <c r="N41" s="54">
        <v>2563237</v>
      </c>
      <c r="O41" s="3">
        <v>2554058</v>
      </c>
      <c r="P41" s="118">
        <f t="shared" si="6"/>
        <v>104.8699679445873</v>
      </c>
      <c r="Q41" s="118">
        <f t="shared" si="7"/>
        <v>105.83298905933847</v>
      </c>
      <c r="R41" s="3"/>
      <c r="S41" s="86"/>
    </row>
    <row r="42" spans="1:19" ht="15">
      <c r="A42" s="61">
        <v>40940</v>
      </c>
      <c r="B42" s="14">
        <v>10845430</v>
      </c>
      <c r="C42" s="3">
        <v>11256209</v>
      </c>
      <c r="D42" s="85">
        <f t="shared" si="8"/>
        <v>118.92002312296927</v>
      </c>
      <c r="E42" s="85">
        <f t="shared" si="1"/>
        <v>127.71248115578105</v>
      </c>
      <c r="F42" s="14">
        <v>1921116</v>
      </c>
      <c r="G42" s="3">
        <v>1914611</v>
      </c>
      <c r="H42" s="85">
        <f t="shared" si="2"/>
        <v>100.56235091262282</v>
      </c>
      <c r="I42" s="85">
        <f t="shared" si="3"/>
        <v>99.72160820352133</v>
      </c>
      <c r="J42" s="14">
        <v>1138592</v>
      </c>
      <c r="K42" s="3">
        <v>1142202</v>
      </c>
      <c r="L42" s="85">
        <f t="shared" si="4"/>
        <v>100.10436036416228</v>
      </c>
      <c r="M42" s="85">
        <f t="shared" si="5"/>
        <v>100.49596811445012</v>
      </c>
      <c r="N42" s="54">
        <v>2576419</v>
      </c>
      <c r="O42" s="3">
        <v>2567413</v>
      </c>
      <c r="P42" s="118">
        <f t="shared" si="6"/>
        <v>105.4092844094501</v>
      </c>
      <c r="Q42" s="118">
        <f t="shared" si="7"/>
        <v>106.38638274455919</v>
      </c>
      <c r="R42" s="3"/>
      <c r="S42" s="86"/>
    </row>
    <row r="43" spans="1:19" ht="15">
      <c r="A43" s="61">
        <v>40969</v>
      </c>
      <c r="B43" s="14">
        <v>11257343</v>
      </c>
      <c r="C43" s="3">
        <v>11448887</v>
      </c>
      <c r="D43" s="85">
        <f t="shared" si="8"/>
        <v>123.43664473084021</v>
      </c>
      <c r="E43" s="85">
        <f t="shared" si="1"/>
        <v>129.89859776432425</v>
      </c>
      <c r="F43" s="14">
        <v>1932074</v>
      </c>
      <c r="G43" s="3">
        <v>1916469</v>
      </c>
      <c r="H43" s="85">
        <f t="shared" si="2"/>
        <v>101.1359561719099</v>
      </c>
      <c r="I43" s="85">
        <f aca="true" t="shared" si="9" ref="I43:I53">(G43/$G$2)*100</f>
        <v>99.81838125457043</v>
      </c>
      <c r="J43" s="14">
        <v>1136096</v>
      </c>
      <c r="K43" s="3">
        <v>1136919</v>
      </c>
      <c r="L43" s="85">
        <f t="shared" si="4"/>
        <v>99.8849134653004</v>
      </c>
      <c r="M43" s="85">
        <f t="shared" si="5"/>
        <v>100.03114648084359</v>
      </c>
      <c r="N43" s="54">
        <v>2574644</v>
      </c>
      <c r="O43" s="3">
        <v>2593082</v>
      </c>
      <c r="P43" s="118">
        <f t="shared" si="6"/>
        <v>105.33666365955392</v>
      </c>
      <c r="Q43" s="118">
        <f t="shared" si="7"/>
        <v>107.45003399921518</v>
      </c>
      <c r="R43" s="3"/>
      <c r="S43" s="86"/>
    </row>
    <row r="44" spans="1:19" ht="15">
      <c r="A44" s="61">
        <v>41000</v>
      </c>
      <c r="B44" s="14">
        <v>11521869</v>
      </c>
      <c r="C44" s="3">
        <v>11524895</v>
      </c>
      <c r="D44" s="85">
        <f t="shared" si="8"/>
        <v>126.3371694713647</v>
      </c>
      <c r="E44" s="85">
        <f t="shared" si="1"/>
        <v>130.7609813845723</v>
      </c>
      <c r="F44" s="14">
        <v>1937480</v>
      </c>
      <c r="G44" s="3">
        <v>1918736</v>
      </c>
      <c r="H44" s="85">
        <f t="shared" si="2"/>
        <v>101.4189375582674</v>
      </c>
      <c r="I44" s="85">
        <f t="shared" si="9"/>
        <v>99.93645687713678</v>
      </c>
      <c r="J44" s="14">
        <v>1121103</v>
      </c>
      <c r="K44" s="3">
        <v>1116169</v>
      </c>
      <c r="L44" s="85">
        <f t="shared" si="4"/>
        <v>98.56673744180833</v>
      </c>
      <c r="M44" s="85">
        <f t="shared" si="5"/>
        <v>98.20546999071765</v>
      </c>
      <c r="N44" s="54">
        <v>2569269</v>
      </c>
      <c r="O44" s="3">
        <v>2601988</v>
      </c>
      <c r="P44" s="118">
        <f t="shared" si="6"/>
        <v>105.11675575493872</v>
      </c>
      <c r="Q44" s="118">
        <f t="shared" si="7"/>
        <v>107.81907362187155</v>
      </c>
      <c r="R44" s="3"/>
      <c r="S44" s="86"/>
    </row>
    <row r="45" spans="1:19" ht="15">
      <c r="A45" s="61">
        <v>41030</v>
      </c>
      <c r="B45" s="14">
        <v>11820778</v>
      </c>
      <c r="C45" s="3">
        <v>11604630</v>
      </c>
      <c r="D45" s="85">
        <f t="shared" si="8"/>
        <v>129.61470343651536</v>
      </c>
      <c r="E45" s="85">
        <f t="shared" si="1"/>
        <v>131.66565139247248</v>
      </c>
      <c r="F45" s="14">
        <v>1931182</v>
      </c>
      <c r="G45" s="3">
        <v>1923372</v>
      </c>
      <c r="H45" s="85">
        <f t="shared" si="2"/>
        <v>101.0892637197029</v>
      </c>
      <c r="I45" s="85">
        <f t="shared" si="9"/>
        <v>100.17792074401706</v>
      </c>
      <c r="J45" s="14">
        <v>1113613</v>
      </c>
      <c r="K45" s="3">
        <v>1104836</v>
      </c>
      <c r="L45" s="85">
        <f t="shared" si="4"/>
        <v>97.90822090636141</v>
      </c>
      <c r="M45" s="85">
        <f t="shared" si="5"/>
        <v>97.20834268167681</v>
      </c>
      <c r="N45" s="54">
        <v>2574350</v>
      </c>
      <c r="O45" s="3">
        <v>2614471</v>
      </c>
      <c r="P45" s="118">
        <f t="shared" si="6"/>
        <v>105.32463520858522</v>
      </c>
      <c r="Q45" s="118">
        <f t="shared" si="7"/>
        <v>108.33633407657841</v>
      </c>
      <c r="R45" s="3"/>
      <c r="S45" s="86"/>
    </row>
    <row r="46" spans="1:19" ht="15">
      <c r="A46" s="61">
        <v>41061</v>
      </c>
      <c r="B46" s="14">
        <v>12087084</v>
      </c>
      <c r="C46" s="3">
        <v>11672495</v>
      </c>
      <c r="D46" s="85">
        <f t="shared" si="8"/>
        <v>132.53474585786566</v>
      </c>
      <c r="E46" s="85">
        <f t="shared" si="1"/>
        <v>132.43564487195007</v>
      </c>
      <c r="F46" s="14">
        <v>1935759</v>
      </c>
      <c r="G46" s="3">
        <v>1927121</v>
      </c>
      <c r="H46" s="85">
        <f t="shared" si="2"/>
        <v>101.32885043915508</v>
      </c>
      <c r="I46" s="85">
        <f t="shared" si="9"/>
        <v>100.37318563550414</v>
      </c>
      <c r="J46" s="14">
        <v>1104403</v>
      </c>
      <c r="K46" s="3">
        <v>1099491</v>
      </c>
      <c r="L46" s="85">
        <f t="shared" si="4"/>
        <v>97.09848295022442</v>
      </c>
      <c r="M46" s="85">
        <f t="shared" si="5"/>
        <v>96.7380660147022</v>
      </c>
      <c r="N46" s="54">
        <v>2610813</v>
      </c>
      <c r="O46" s="3">
        <v>2619468</v>
      </c>
      <c r="P46" s="118">
        <f t="shared" si="6"/>
        <v>106.81644952039619</v>
      </c>
      <c r="Q46" s="118">
        <f t="shared" si="7"/>
        <v>108.5433957197868</v>
      </c>
      <c r="R46" s="3"/>
      <c r="S46" s="86"/>
    </row>
    <row r="47" spans="1:19" ht="15">
      <c r="A47" s="61">
        <v>41091</v>
      </c>
      <c r="B47" s="14">
        <v>12107944</v>
      </c>
      <c r="C47" s="3">
        <v>11747740</v>
      </c>
      <c r="D47" s="85">
        <f t="shared" si="8"/>
        <v>132.76347553316162</v>
      </c>
      <c r="E47" s="85">
        <f t="shared" si="1"/>
        <v>133.28937152579655</v>
      </c>
      <c r="F47" s="14">
        <v>1938997</v>
      </c>
      <c r="G47" s="3">
        <v>1935452</v>
      </c>
      <c r="H47" s="85">
        <f t="shared" si="2"/>
        <v>101.49834613449835</v>
      </c>
      <c r="I47" s="85">
        <f t="shared" si="9"/>
        <v>100.80710182941692</v>
      </c>
      <c r="J47" s="14">
        <v>1103934</v>
      </c>
      <c r="K47" s="3">
        <v>1097964</v>
      </c>
      <c r="L47" s="85">
        <f t="shared" si="4"/>
        <v>97.05724873725717</v>
      </c>
      <c r="M47" s="85">
        <f t="shared" si="5"/>
        <v>96.60371382191076</v>
      </c>
      <c r="N47" s="54">
        <v>2613791</v>
      </c>
      <c r="O47" s="3">
        <v>2633172</v>
      </c>
      <c r="P47" s="118">
        <f t="shared" si="6"/>
        <v>106.93828872782767</v>
      </c>
      <c r="Q47" s="118">
        <f t="shared" si="7"/>
        <v>109.11125098465124</v>
      </c>
      <c r="R47" s="3"/>
      <c r="S47" s="86"/>
    </row>
    <row r="48" spans="1:19" ht="15">
      <c r="A48" s="61">
        <v>41122</v>
      </c>
      <c r="B48" s="14">
        <v>11716148</v>
      </c>
      <c r="C48" s="3">
        <v>11795400</v>
      </c>
      <c r="D48" s="85">
        <f t="shared" si="8"/>
        <v>128.46743661359028</v>
      </c>
      <c r="E48" s="85">
        <f t="shared" si="1"/>
        <v>133.8301199120325</v>
      </c>
      <c r="F48" s="14">
        <v>1937355</v>
      </c>
      <c r="G48" s="168">
        <v>1933302</v>
      </c>
      <c r="H48" s="85">
        <f t="shared" si="2"/>
        <v>101.41239433346263</v>
      </c>
      <c r="I48" s="85">
        <f t="shared" si="9"/>
        <v>100.69512009650221</v>
      </c>
      <c r="J48" s="14">
        <v>1101083</v>
      </c>
      <c r="K48" s="3">
        <v>1097073</v>
      </c>
      <c r="L48" s="85">
        <f t="shared" si="4"/>
        <v>96.80659044052031</v>
      </c>
      <c r="M48" s="85">
        <f t="shared" si="5"/>
        <v>96.52531971334679</v>
      </c>
      <c r="N48" s="54">
        <v>2600540</v>
      </c>
      <c r="O48" s="3">
        <v>2596712</v>
      </c>
      <c r="P48" s="118">
        <f t="shared" si="6"/>
        <v>106.39614925916607</v>
      </c>
      <c r="Q48" s="118">
        <f t="shared" si="7"/>
        <v>107.60045100238638</v>
      </c>
      <c r="R48" s="3"/>
      <c r="S48" s="86"/>
    </row>
    <row r="49" spans="1:19" ht="15">
      <c r="A49" s="61">
        <v>41153</v>
      </c>
      <c r="B49" s="14">
        <v>12069085</v>
      </c>
      <c r="C49" s="3">
        <v>11893908</v>
      </c>
      <c r="D49" s="85">
        <f t="shared" si="8"/>
        <v>132.337387016751</v>
      </c>
      <c r="E49" s="85">
        <f t="shared" si="1"/>
        <v>134.9477876004784</v>
      </c>
      <c r="F49" s="14">
        <v>1937908</v>
      </c>
      <c r="G49" s="168">
        <v>1943241</v>
      </c>
      <c r="H49" s="85">
        <f t="shared" si="2"/>
        <v>101.44134155999902</v>
      </c>
      <c r="I49" s="85">
        <f t="shared" si="9"/>
        <v>101.21278820972981</v>
      </c>
      <c r="J49" s="14">
        <v>1097163</v>
      </c>
      <c r="K49" s="3">
        <v>1093255</v>
      </c>
      <c r="L49" s="85">
        <f t="shared" si="4"/>
        <v>96.46194627243594</v>
      </c>
      <c r="M49" s="85">
        <f t="shared" si="5"/>
        <v>96.18939523916362</v>
      </c>
      <c r="N49" s="54">
        <v>2613470</v>
      </c>
      <c r="O49" s="3">
        <v>2603662</v>
      </c>
      <c r="P49" s="118">
        <f t="shared" si="6"/>
        <v>106.92515562319855</v>
      </c>
      <c r="Q49" s="118">
        <f t="shared" si="7"/>
        <v>107.88843947953231</v>
      </c>
      <c r="R49" s="3"/>
      <c r="S49" s="86"/>
    </row>
    <row r="50" spans="1:19" ht="15">
      <c r="A50" s="61">
        <v>41183</v>
      </c>
      <c r="B50" s="102">
        <v>11743906</v>
      </c>
      <c r="C50" s="3">
        <v>11580888</v>
      </c>
      <c r="D50" s="85">
        <f t="shared" si="8"/>
        <v>128.77180278458093</v>
      </c>
      <c r="E50" s="85">
        <f t="shared" si="1"/>
        <v>131.3962756437101</v>
      </c>
      <c r="F50" s="111">
        <v>1987922</v>
      </c>
      <c r="G50" s="168">
        <v>1995369</v>
      </c>
      <c r="H50" s="85">
        <f t="shared" si="2"/>
        <v>104.05936432309292</v>
      </c>
      <c r="I50" s="85">
        <f t="shared" si="9"/>
        <v>103.92785042990569</v>
      </c>
      <c r="J50" s="14">
        <v>1079239</v>
      </c>
      <c r="K50" s="3">
        <v>1078937</v>
      </c>
      <c r="L50" s="85">
        <f t="shared" si="4"/>
        <v>94.88607839775631</v>
      </c>
      <c r="M50" s="85">
        <f t="shared" si="5"/>
        <v>94.92963446877212</v>
      </c>
      <c r="N50" s="54">
        <v>2688851</v>
      </c>
      <c r="O50" s="3">
        <v>2634711</v>
      </c>
      <c r="P50" s="118">
        <f t="shared" si="6"/>
        <v>110.0092259037192</v>
      </c>
      <c r="Q50" s="118">
        <f t="shared" si="7"/>
        <v>109.17502282153293</v>
      </c>
      <c r="R50" s="3"/>
      <c r="S50" s="86"/>
    </row>
    <row r="51" spans="1:19" ht="15">
      <c r="A51" s="159">
        <v>41214</v>
      </c>
      <c r="B51" s="102">
        <v>11996881</v>
      </c>
      <c r="C51" s="14">
        <v>12035383</v>
      </c>
      <c r="D51" s="152">
        <f t="shared" si="8"/>
        <v>131.54567093453286</v>
      </c>
      <c r="E51" s="85">
        <f t="shared" si="1"/>
        <v>136.55295709151346</v>
      </c>
      <c r="F51" s="14">
        <v>1933781</v>
      </c>
      <c r="G51" s="120">
        <v>1940122</v>
      </c>
      <c r="H51" s="85">
        <f t="shared" si="2"/>
        <v>101.22531044984409</v>
      </c>
      <c r="I51" s="85">
        <f t="shared" si="9"/>
        <v>101.05033657021308</v>
      </c>
      <c r="J51" s="14">
        <v>1071133</v>
      </c>
      <c r="K51" s="3">
        <v>1072288</v>
      </c>
      <c r="L51" s="85">
        <f t="shared" si="4"/>
        <v>94.17340349303898</v>
      </c>
      <c r="M51" s="85">
        <f t="shared" si="5"/>
        <v>94.34462613224936</v>
      </c>
      <c r="N51" s="54">
        <v>2622715</v>
      </c>
      <c r="O51" s="14">
        <v>2622158</v>
      </c>
      <c r="P51" s="153">
        <f t="shared" si="6"/>
        <v>107.30339721913668</v>
      </c>
      <c r="Q51" s="118">
        <f t="shared" si="7"/>
        <v>108.65486176345911</v>
      </c>
      <c r="R51" s="3"/>
      <c r="S51" s="86"/>
    </row>
    <row r="52" spans="1:19" ht="15">
      <c r="A52" s="159">
        <v>41244</v>
      </c>
      <c r="B52" s="102">
        <v>11939620</v>
      </c>
      <c r="C52" s="102">
        <v>12092619</v>
      </c>
      <c r="D52" s="152">
        <f t="shared" si="8"/>
        <v>130.9178046863487</v>
      </c>
      <c r="E52" s="85">
        <f>(C52/$C$2)*100</f>
        <v>137.20235437717437</v>
      </c>
      <c r="F52" s="14">
        <v>1910505</v>
      </c>
      <c r="G52" s="120">
        <v>1930729</v>
      </c>
      <c r="H52" s="85">
        <f t="shared" si="2"/>
        <v>100.00690964539385</v>
      </c>
      <c r="I52" s="85">
        <f t="shared" si="9"/>
        <v>100.56110660869311</v>
      </c>
      <c r="J52" s="14">
        <v>1056852</v>
      </c>
      <c r="K52" s="14">
        <v>1073167</v>
      </c>
      <c r="L52" s="85">
        <f t="shared" si="4"/>
        <v>92.91782610415815</v>
      </c>
      <c r="M52" s="85">
        <f t="shared" si="5"/>
        <v>94.42196442790338</v>
      </c>
      <c r="N52" s="54">
        <v>2662608</v>
      </c>
      <c r="O52" s="14">
        <v>2647488</v>
      </c>
      <c r="P52" s="118">
        <f t="shared" si="6"/>
        <v>108.9355434589161</v>
      </c>
      <c r="Q52" s="118">
        <f t="shared" si="7"/>
        <v>109.70446581038094</v>
      </c>
      <c r="R52" s="3"/>
      <c r="S52" s="86"/>
    </row>
    <row r="53" spans="1:19" ht="15">
      <c r="A53" s="159">
        <v>41275</v>
      </c>
      <c r="B53" s="14">
        <v>11818115</v>
      </c>
      <c r="C53" s="102">
        <v>12163441</v>
      </c>
      <c r="D53" s="152">
        <f t="shared" si="8"/>
        <v>129.58550367020118</v>
      </c>
      <c r="E53" s="85">
        <f>(C53/$C$2)*100</f>
        <v>138.00589785619246</v>
      </c>
      <c r="F53" s="14">
        <v>1913440</v>
      </c>
      <c r="G53" s="135">
        <v>1927391</v>
      </c>
      <c r="H53" s="85">
        <f t="shared" si="2"/>
        <v>100.16054456381032</v>
      </c>
      <c r="I53" s="85">
        <f t="shared" si="9"/>
        <v>100.38724845777716</v>
      </c>
      <c r="J53" s="14">
        <v>1050279</v>
      </c>
      <c r="K53" s="102">
        <v>1059855</v>
      </c>
      <c r="L53" s="85">
        <f t="shared" si="4"/>
        <v>92.3399316866024</v>
      </c>
      <c r="M53" s="85">
        <f t="shared" si="5"/>
        <v>93.25071597312956</v>
      </c>
      <c r="N53" s="54">
        <v>2667984</v>
      </c>
      <c r="O53" s="102">
        <v>2657488</v>
      </c>
      <c r="P53" s="118">
        <f t="shared" si="6"/>
        <v>109.15549227662981</v>
      </c>
      <c r="Q53" s="118">
        <f t="shared" si="7"/>
        <v>110.11883771994344</v>
      </c>
      <c r="R53" s="3"/>
      <c r="S53" s="86"/>
    </row>
    <row r="54" spans="1:19" ht="15">
      <c r="A54" s="159">
        <v>41306</v>
      </c>
      <c r="B54" s="14">
        <v>11748042</v>
      </c>
      <c r="C54" s="14">
        <v>12228725</v>
      </c>
      <c r="D54" s="152">
        <f>(B54/$B$2)*100</f>
        <v>128.81715398002794</v>
      </c>
      <c r="E54" s="85">
        <f>(C54/$C$2)*100</f>
        <v>138.74660741655813</v>
      </c>
      <c r="F54" s="14">
        <v>1927111.9999999998</v>
      </c>
      <c r="G54" s="168">
        <v>1927851</v>
      </c>
      <c r="H54" s="85">
        <f>(F54/$F$2)*100</f>
        <v>100.87621632005894</v>
      </c>
      <c r="I54" s="85">
        <f>(G54/$G$2)*100</f>
        <v>100.41120734016822</v>
      </c>
      <c r="J54" s="14">
        <v>1042120</v>
      </c>
      <c r="K54" s="3">
        <v>1045634</v>
      </c>
      <c r="L54" s="85">
        <f>(J54/$J$2)*100</f>
        <v>91.6225970520615</v>
      </c>
      <c r="M54" s="85">
        <f>(K54/$K$2)*100</f>
        <v>91.99948969042686</v>
      </c>
      <c r="N54" s="54">
        <v>2670744</v>
      </c>
      <c r="O54" s="3">
        <v>2662265</v>
      </c>
      <c r="P54" s="118">
        <f>(N54/$N$2)*100</f>
        <v>109.26841242858107</v>
      </c>
      <c r="Q54" s="118">
        <f>(O54/$O$2)*100</f>
        <v>110.31678318114145</v>
      </c>
      <c r="S54" s="86"/>
    </row>
    <row r="55" spans="1:19" ht="15">
      <c r="A55" s="159">
        <v>41334</v>
      </c>
      <c r="B55" s="14">
        <v>12030850</v>
      </c>
      <c r="C55" s="171">
        <v>12298262</v>
      </c>
      <c r="D55" s="152">
        <f>(B55/$B$2)*100</f>
        <v>131.91814065361862</v>
      </c>
      <c r="E55" s="85">
        <f>(C55/$C$2)*100</f>
        <v>139.5355713387925</v>
      </c>
      <c r="F55" s="171">
        <v>1938193</v>
      </c>
      <c r="G55" s="169">
        <v>1929095</v>
      </c>
      <c r="H55" s="85">
        <f>(F55/$F$2)*100</f>
        <v>101.45626011255393</v>
      </c>
      <c r="I55" s="85">
        <f>(G55/$G$2)*100</f>
        <v>100.47600049167794</v>
      </c>
      <c r="J55" s="171">
        <v>1034903</v>
      </c>
      <c r="K55" s="3">
        <v>1036051</v>
      </c>
      <c r="L55" s="85">
        <f>(J55/$J$2)*100</f>
        <v>90.98808252117759</v>
      </c>
      <c r="M55" s="85">
        <f>(K55/$K$2)*100</f>
        <v>91.15633509742074</v>
      </c>
      <c r="N55" s="170">
        <v>2651342</v>
      </c>
      <c r="O55" s="3">
        <v>2669961</v>
      </c>
      <c r="P55" s="118">
        <f>(N55/$N$2)*100</f>
        <v>108.47461649084262</v>
      </c>
      <c r="Q55" s="118">
        <f>(O55/$O$2)*100</f>
        <v>110.63568380274074</v>
      </c>
      <c r="S55" s="86"/>
    </row>
    <row r="56" spans="7:19" ht="15">
      <c r="G56" s="155"/>
      <c r="S56" s="86"/>
    </row>
    <row r="57" ht="15">
      <c r="S57" s="86"/>
    </row>
    <row r="58" ht="15">
      <c r="S58" s="86"/>
    </row>
    <row r="59" ht="15">
      <c r="S59" s="86"/>
    </row>
    <row r="60" ht="15">
      <c r="S60" s="86"/>
    </row>
    <row r="61" ht="15">
      <c r="S61" s="86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2"/>
  <sheetViews>
    <sheetView zoomScalePageLayoutView="0" workbookViewId="0" topLeftCell="A1">
      <pane ySplit="1" topLeftCell="A2" activePane="bottomLeft" state="frozen"/>
      <selection pane="topLeft" activeCell="X1" sqref="X1"/>
      <selection pane="bottomLeft" activeCell="A12" sqref="A12"/>
    </sheetView>
  </sheetViews>
  <sheetFormatPr defaultColWidth="8.8515625" defaultRowHeight="15"/>
  <cols>
    <col min="1" max="1" width="17.28125" style="0" bestFit="1" customWidth="1"/>
    <col min="2" max="2" width="34.421875" style="0" bestFit="1" customWidth="1"/>
    <col min="3" max="3" width="13.421875" style="0" bestFit="1" customWidth="1"/>
    <col min="4" max="4" width="12.00390625" style="0" customWidth="1"/>
    <col min="5" max="5" width="13.421875" style="0" bestFit="1" customWidth="1"/>
    <col min="6" max="6" width="17.8515625" style="0" customWidth="1"/>
    <col min="7" max="7" width="28.421875" style="0" customWidth="1"/>
    <col min="8" max="8" width="26.7109375" style="0" customWidth="1"/>
    <col min="9" max="9" width="22.00390625" style="0" customWidth="1"/>
    <col min="10" max="11" width="21.28125" style="0" bestFit="1" customWidth="1"/>
    <col min="12" max="12" width="30.00390625" style="0" customWidth="1"/>
    <col min="13" max="13" width="30.421875" style="0" customWidth="1"/>
  </cols>
  <sheetData>
    <row r="1" spans="1:13" ht="45.75" thickBot="1">
      <c r="A1" s="18" t="s">
        <v>1</v>
      </c>
      <c r="B1" s="18" t="s">
        <v>91</v>
      </c>
      <c r="C1" s="140">
        <v>40969</v>
      </c>
      <c r="D1" s="95">
        <v>41306</v>
      </c>
      <c r="E1" s="103">
        <v>41334</v>
      </c>
      <c r="F1" s="42" t="s">
        <v>291</v>
      </c>
      <c r="G1" s="44" t="s">
        <v>292</v>
      </c>
      <c r="H1" s="15" t="s">
        <v>293</v>
      </c>
      <c r="I1" s="42" t="s">
        <v>294</v>
      </c>
      <c r="J1" s="74" t="s">
        <v>285</v>
      </c>
      <c r="K1" s="72" t="s">
        <v>295</v>
      </c>
      <c r="L1" s="53" t="s">
        <v>296</v>
      </c>
      <c r="M1" s="15" t="s">
        <v>297</v>
      </c>
    </row>
    <row r="2" spans="1:14" ht="15">
      <c r="A2" s="97">
        <v>1</v>
      </c>
      <c r="B2" s="6" t="s">
        <v>2</v>
      </c>
      <c r="C2" s="14">
        <v>84566</v>
      </c>
      <c r="D2" s="13">
        <v>89970</v>
      </c>
      <c r="E2" s="101">
        <v>91409</v>
      </c>
      <c r="F2" s="40">
        <f>E2/$E$90</f>
        <v>0.007597883773798194</v>
      </c>
      <c r="G2" s="16">
        <f>(E2-C2)/C2</f>
        <v>0.08091904547927063</v>
      </c>
      <c r="H2" s="10">
        <f>E2-C2</f>
        <v>6843</v>
      </c>
      <c r="I2" s="45">
        <f>H2/$H$90</f>
        <v>0.008846720197748695</v>
      </c>
      <c r="J2" s="3">
        <v>93957.71</v>
      </c>
      <c r="K2" s="13">
        <v>93430.23</v>
      </c>
      <c r="L2" s="45">
        <f>(K2-J2)/J2</f>
        <v>-0.0056140150712486545</v>
      </c>
      <c r="M2" s="14">
        <f>K2-J2</f>
        <v>-527.4800000000105</v>
      </c>
      <c r="N2" s="3"/>
    </row>
    <row r="3" spans="1:14" ht="15">
      <c r="A3" s="96">
        <v>2</v>
      </c>
      <c r="B3" s="7" t="s">
        <v>3</v>
      </c>
      <c r="C3" s="14">
        <v>29097</v>
      </c>
      <c r="D3" s="14">
        <v>29270</v>
      </c>
      <c r="E3" s="102">
        <v>29430</v>
      </c>
      <c r="F3" s="41">
        <f aca="true" t="shared" si="0" ref="F3:F33">E3/$E$90</f>
        <v>0.002446211198709983</v>
      </c>
      <c r="G3" s="17">
        <f aca="true" t="shared" si="1" ref="G3:G33">(E3-C3)/C3</f>
        <v>0.011444478812248686</v>
      </c>
      <c r="H3" s="10">
        <f aca="true" t="shared" si="2" ref="H3:H33">E3-C3</f>
        <v>333</v>
      </c>
      <c r="I3" s="35">
        <f aca="true" t="shared" si="3" ref="I3:I33">H3/$H$90</f>
        <v>0.00043050676981591635</v>
      </c>
      <c r="J3" s="3">
        <v>35615.31</v>
      </c>
      <c r="K3" s="14">
        <v>35159.04</v>
      </c>
      <c r="L3" s="35">
        <f aca="true" t="shared" si="4" ref="L3:L33">(K3-J3)/J3</f>
        <v>-0.012811063556655742</v>
      </c>
      <c r="M3" s="14">
        <f aca="true" t="shared" si="5" ref="M3:M66">K3-J3</f>
        <v>-456.2699999999968</v>
      </c>
      <c r="N3" s="3"/>
    </row>
    <row r="4" spans="1:14" ht="15">
      <c r="A4" s="96">
        <v>3</v>
      </c>
      <c r="B4" s="7" t="s">
        <v>4</v>
      </c>
      <c r="C4" s="14">
        <v>8442</v>
      </c>
      <c r="D4" s="14">
        <v>8728</v>
      </c>
      <c r="E4" s="102">
        <v>8585</v>
      </c>
      <c r="F4" s="41">
        <f t="shared" si="0"/>
        <v>0.0007135821658486308</v>
      </c>
      <c r="G4" s="17">
        <f t="shared" si="1"/>
        <v>0.01693911395403933</v>
      </c>
      <c r="H4" s="10">
        <f t="shared" si="2"/>
        <v>143</v>
      </c>
      <c r="I4" s="35">
        <f t="shared" si="3"/>
        <v>0.00018487227652755567</v>
      </c>
      <c r="J4" s="3">
        <v>8760.643</v>
      </c>
      <c r="K4" s="14">
        <v>8745.947</v>
      </c>
      <c r="L4" s="35">
        <f t="shared" si="4"/>
        <v>-0.0016775024390332893</v>
      </c>
      <c r="M4" s="14">
        <f t="shared" si="5"/>
        <v>-14.695999999999913</v>
      </c>
      <c r="N4" s="3"/>
    </row>
    <row r="5" spans="1:14" ht="15">
      <c r="A5" s="96">
        <v>5</v>
      </c>
      <c r="B5" s="7" t="s">
        <v>5</v>
      </c>
      <c r="C5" s="14">
        <v>50441</v>
      </c>
      <c r="D5" s="14">
        <v>49873</v>
      </c>
      <c r="E5" s="102">
        <v>48372</v>
      </c>
      <c r="F5" s="41">
        <f t="shared" si="0"/>
        <v>0.004020663544138611</v>
      </c>
      <c r="G5" s="17">
        <f t="shared" si="1"/>
        <v>-0.04101821930572352</v>
      </c>
      <c r="H5" s="10">
        <f t="shared" si="2"/>
        <v>-2069</v>
      </c>
      <c r="I5" s="35">
        <f t="shared" si="3"/>
        <v>-0.0026748303505979907</v>
      </c>
      <c r="J5" s="3">
        <v>50353.69</v>
      </c>
      <c r="K5" s="14">
        <v>48991.72</v>
      </c>
      <c r="L5" s="35">
        <f t="shared" si="4"/>
        <v>-0.027048067380960585</v>
      </c>
      <c r="M5" s="14">
        <f t="shared" si="5"/>
        <v>-1361.9700000000012</v>
      </c>
      <c r="N5" s="3"/>
    </row>
    <row r="6" spans="1:14" ht="15">
      <c r="A6" s="96">
        <v>6</v>
      </c>
      <c r="B6" s="7" t="s">
        <v>6</v>
      </c>
      <c r="C6" s="14">
        <v>3492</v>
      </c>
      <c r="D6" s="14">
        <v>3164</v>
      </c>
      <c r="E6" s="102">
        <v>3135</v>
      </c>
      <c r="F6" s="41">
        <f t="shared" si="0"/>
        <v>0.0002605800920134488</v>
      </c>
      <c r="G6" s="17">
        <f t="shared" si="1"/>
        <v>-0.10223367697594501</v>
      </c>
      <c r="H6" s="10">
        <f t="shared" si="2"/>
        <v>-357</v>
      </c>
      <c r="I6" s="35">
        <f t="shared" si="3"/>
        <v>-0.000461534284757604</v>
      </c>
      <c r="J6" s="3">
        <v>3153.604</v>
      </c>
      <c r="K6" s="14">
        <v>3178.444</v>
      </c>
      <c r="L6" s="35">
        <f t="shared" si="4"/>
        <v>0.007876702338023464</v>
      </c>
      <c r="M6" s="14">
        <f t="shared" si="5"/>
        <v>24.840000000000146</v>
      </c>
      <c r="N6" s="3"/>
    </row>
    <row r="7" spans="1:14" ht="15">
      <c r="A7" s="96">
        <v>7</v>
      </c>
      <c r="B7" s="7" t="s">
        <v>7</v>
      </c>
      <c r="C7" s="14">
        <v>21333</v>
      </c>
      <c r="D7" s="14">
        <v>22039</v>
      </c>
      <c r="E7" s="102">
        <v>22920</v>
      </c>
      <c r="F7" s="41">
        <f t="shared" si="0"/>
        <v>0.0019051022995050224</v>
      </c>
      <c r="G7" s="17">
        <f t="shared" si="1"/>
        <v>0.07439178737167768</v>
      </c>
      <c r="H7" s="10">
        <f t="shared" si="2"/>
        <v>1587</v>
      </c>
      <c r="I7" s="35">
        <f t="shared" si="3"/>
        <v>0.0020516944255190967</v>
      </c>
      <c r="J7" s="3">
        <v>23992.12</v>
      </c>
      <c r="K7" s="14">
        <v>24362.52</v>
      </c>
      <c r="L7" s="35">
        <f>(K7-J7)/J7</f>
        <v>0.015438402275413822</v>
      </c>
      <c r="M7" s="14">
        <f t="shared" si="5"/>
        <v>370.40000000000146</v>
      </c>
      <c r="N7" s="3"/>
    </row>
    <row r="8" spans="1:14" ht="15">
      <c r="A8" s="96">
        <v>8</v>
      </c>
      <c r="B8" s="7" t="s">
        <v>8</v>
      </c>
      <c r="C8" s="14">
        <v>55655</v>
      </c>
      <c r="D8" s="14">
        <v>51712</v>
      </c>
      <c r="E8" s="102">
        <v>56272</v>
      </c>
      <c r="F8" s="41">
        <f t="shared" si="0"/>
        <v>0.004677308752083186</v>
      </c>
      <c r="G8" s="17">
        <f t="shared" si="1"/>
        <v>0.011086155781151739</v>
      </c>
      <c r="H8" s="10">
        <f t="shared" si="2"/>
        <v>617</v>
      </c>
      <c r="I8" s="35">
        <f t="shared" si="3"/>
        <v>0.000797665696625887</v>
      </c>
      <c r="J8" s="3">
        <v>60828.88</v>
      </c>
      <c r="K8" s="14">
        <v>61119.25</v>
      </c>
      <c r="L8" s="35">
        <f t="shared" si="4"/>
        <v>0.004773554929829427</v>
      </c>
      <c r="M8" s="14">
        <f t="shared" si="5"/>
        <v>290.3700000000026</v>
      </c>
      <c r="N8" s="3"/>
    </row>
    <row r="9" spans="1:14" ht="15">
      <c r="A9" s="96">
        <v>9</v>
      </c>
      <c r="B9" s="7" t="s">
        <v>9</v>
      </c>
      <c r="C9" s="14">
        <v>4478</v>
      </c>
      <c r="D9" s="14">
        <v>5572</v>
      </c>
      <c r="E9" s="102">
        <v>5962</v>
      </c>
      <c r="F9" s="41">
        <f t="shared" si="0"/>
        <v>0.0004955593328817166</v>
      </c>
      <c r="G9" s="17">
        <f t="shared" si="1"/>
        <v>0.331397945511389</v>
      </c>
      <c r="H9" s="10">
        <f>E9-C9</f>
        <v>1484</v>
      </c>
      <c r="I9" s="35">
        <f t="shared" si="3"/>
        <v>0.001918534673894354</v>
      </c>
      <c r="J9" s="3">
        <v>6372.13</v>
      </c>
      <c r="K9" s="14">
        <v>6293.188</v>
      </c>
      <c r="L9" s="35">
        <f t="shared" si="4"/>
        <v>-0.012388636138936275</v>
      </c>
      <c r="M9" s="14">
        <f t="shared" si="5"/>
        <v>-78.94200000000001</v>
      </c>
      <c r="N9" s="3"/>
    </row>
    <row r="10" spans="1:14" ht="15">
      <c r="A10" s="4">
        <v>10</v>
      </c>
      <c r="B10" s="7" t="s">
        <v>10</v>
      </c>
      <c r="C10" s="14">
        <v>381221</v>
      </c>
      <c r="D10" s="14">
        <v>395811</v>
      </c>
      <c r="E10" s="102">
        <v>398062</v>
      </c>
      <c r="F10" s="41">
        <f t="shared" si="0"/>
        <v>0.033086772755042244</v>
      </c>
      <c r="G10" s="17">
        <f t="shared" si="1"/>
        <v>0.044176475063021185</v>
      </c>
      <c r="H10" s="10">
        <f t="shared" si="2"/>
        <v>16841</v>
      </c>
      <c r="I10" s="35">
        <f t="shared" si="3"/>
        <v>0.021772265797206748</v>
      </c>
      <c r="J10" s="3">
        <v>411121.4</v>
      </c>
      <c r="K10" s="14">
        <v>411131.7</v>
      </c>
      <c r="L10" s="35">
        <f t="shared" si="4"/>
        <v>2.5053427041230054E-05</v>
      </c>
      <c r="M10" s="14">
        <f t="shared" si="5"/>
        <v>10.299999999988358</v>
      </c>
      <c r="N10" s="3"/>
    </row>
    <row r="11" spans="1:14" ht="15">
      <c r="A11" s="4">
        <v>11</v>
      </c>
      <c r="B11" s="7" t="s">
        <v>11</v>
      </c>
      <c r="C11" s="14">
        <v>12366</v>
      </c>
      <c r="D11" s="14">
        <v>12878</v>
      </c>
      <c r="E11" s="102">
        <v>13242</v>
      </c>
      <c r="F11" s="41">
        <f t="shared" si="0"/>
        <v>0.0011006703599496296</v>
      </c>
      <c r="G11" s="17">
        <f t="shared" si="1"/>
        <v>0.07083939835031539</v>
      </c>
      <c r="H11" s="10">
        <f t="shared" si="2"/>
        <v>876</v>
      </c>
      <c r="I11" s="35">
        <f t="shared" si="3"/>
        <v>0.0011325042953715997</v>
      </c>
      <c r="J11" s="3">
        <v>13401.5</v>
      </c>
      <c r="K11" s="14">
        <v>13505.07</v>
      </c>
      <c r="L11" s="35">
        <f t="shared" si="4"/>
        <v>0.0077282393761892105</v>
      </c>
      <c r="M11" s="14">
        <f t="shared" si="5"/>
        <v>103.56999999999971</v>
      </c>
      <c r="N11" s="3"/>
    </row>
    <row r="12" spans="1:14" ht="15">
      <c r="A12" s="4">
        <v>12</v>
      </c>
      <c r="B12" s="7" t="s">
        <v>12</v>
      </c>
      <c r="C12" s="14">
        <v>5117</v>
      </c>
      <c r="D12" s="14">
        <v>4124</v>
      </c>
      <c r="E12" s="102">
        <v>4505</v>
      </c>
      <c r="F12" s="41">
        <f t="shared" si="0"/>
        <v>0.00037445400782155875</v>
      </c>
      <c r="G12" s="17">
        <f t="shared" si="1"/>
        <v>-0.11960132890365449</v>
      </c>
      <c r="H12" s="10">
        <f t="shared" si="2"/>
        <v>-612</v>
      </c>
      <c r="I12" s="35">
        <f t="shared" si="3"/>
        <v>-0.0007912016310130354</v>
      </c>
      <c r="J12" s="3">
        <v>4119.042</v>
      </c>
      <c r="K12" s="14">
        <v>3731.653</v>
      </c>
      <c r="L12" s="35">
        <f t="shared" si="4"/>
        <v>-0.0940483248289288</v>
      </c>
      <c r="M12" s="14">
        <f t="shared" si="5"/>
        <v>-387.3890000000006</v>
      </c>
      <c r="N12" s="3"/>
    </row>
    <row r="13" spans="1:14" ht="15">
      <c r="A13" s="4">
        <v>13</v>
      </c>
      <c r="B13" s="7" t="s">
        <v>13</v>
      </c>
      <c r="C13" s="14">
        <v>404489</v>
      </c>
      <c r="D13" s="14">
        <v>435511</v>
      </c>
      <c r="E13" s="102">
        <v>440551</v>
      </c>
      <c r="F13" s="41">
        <f t="shared" si="0"/>
        <v>0.03661844341837858</v>
      </c>
      <c r="G13" s="17">
        <f t="shared" si="1"/>
        <v>0.08915446402745192</v>
      </c>
      <c r="H13" s="10">
        <f t="shared" si="2"/>
        <v>36062</v>
      </c>
      <c r="I13" s="35">
        <f t="shared" si="3"/>
        <v>0.04662142682613086</v>
      </c>
      <c r="J13" s="3">
        <v>436421.8</v>
      </c>
      <c r="K13" s="14">
        <v>439206.9</v>
      </c>
      <c r="L13" s="35">
        <f t="shared" si="4"/>
        <v>0.006381670209875023</v>
      </c>
      <c r="M13" s="14">
        <f t="shared" si="5"/>
        <v>2785.100000000035</v>
      </c>
      <c r="N13" s="3"/>
    </row>
    <row r="14" spans="1:14" ht="15">
      <c r="A14" s="4">
        <v>14</v>
      </c>
      <c r="B14" s="7" t="s">
        <v>14</v>
      </c>
      <c r="C14" s="14">
        <v>440968</v>
      </c>
      <c r="D14" s="14">
        <v>457427</v>
      </c>
      <c r="E14" s="102">
        <v>465242</v>
      </c>
      <c r="F14" s="41">
        <f t="shared" si="0"/>
        <v>0.038670750611968396</v>
      </c>
      <c r="G14" s="17">
        <f t="shared" si="1"/>
        <v>0.05504707824604053</v>
      </c>
      <c r="H14" s="10">
        <f t="shared" si="2"/>
        <v>24274</v>
      </c>
      <c r="I14" s="35">
        <f t="shared" si="3"/>
        <v>0.031381745737271934</v>
      </c>
      <c r="J14" s="3">
        <v>458345.4</v>
      </c>
      <c r="K14" s="14">
        <v>459952.5</v>
      </c>
      <c r="L14" s="35">
        <f t="shared" si="4"/>
        <v>0.0035063076884811685</v>
      </c>
      <c r="M14" s="14">
        <f t="shared" si="5"/>
        <v>1607.0999999999767</v>
      </c>
      <c r="N14" s="3"/>
    </row>
    <row r="15" spans="1:14" ht="15">
      <c r="A15" s="4">
        <v>15</v>
      </c>
      <c r="B15" s="7" t="s">
        <v>15</v>
      </c>
      <c r="C15" s="14">
        <v>57884</v>
      </c>
      <c r="D15" s="14">
        <v>62196</v>
      </c>
      <c r="E15" s="102">
        <v>63625</v>
      </c>
      <c r="F15" s="41">
        <f t="shared" si="0"/>
        <v>0.005288487513351093</v>
      </c>
      <c r="G15" s="17">
        <f t="shared" si="1"/>
        <v>0.09918112086241448</v>
      </c>
      <c r="H15" s="10">
        <f t="shared" si="2"/>
        <v>5741</v>
      </c>
      <c r="I15" s="35">
        <f t="shared" si="3"/>
        <v>0.007422040136676204</v>
      </c>
      <c r="J15" s="3">
        <v>62182.44</v>
      </c>
      <c r="K15" s="14">
        <v>62564.92</v>
      </c>
      <c r="L15" s="35">
        <f t="shared" si="4"/>
        <v>0.006150932642720291</v>
      </c>
      <c r="M15" s="14">
        <f t="shared" si="5"/>
        <v>382.4799999999959</v>
      </c>
      <c r="N15" s="3"/>
    </row>
    <row r="16" spans="1:14" ht="15">
      <c r="A16" s="4">
        <v>16</v>
      </c>
      <c r="B16" s="7" t="s">
        <v>16</v>
      </c>
      <c r="C16" s="14">
        <v>66211</v>
      </c>
      <c r="D16" s="14">
        <v>63906</v>
      </c>
      <c r="E16" s="102">
        <v>64879</v>
      </c>
      <c r="F16" s="41">
        <f t="shared" si="0"/>
        <v>0.005392719550156473</v>
      </c>
      <c r="G16" s="17">
        <f t="shared" si="1"/>
        <v>-0.020117503133920345</v>
      </c>
      <c r="H16" s="10">
        <f t="shared" si="2"/>
        <v>-1332</v>
      </c>
      <c r="I16" s="35">
        <f t="shared" si="3"/>
        <v>-0.0017220270792636654</v>
      </c>
      <c r="J16" s="3">
        <v>64891.44</v>
      </c>
      <c r="K16" s="14">
        <v>64836.21</v>
      </c>
      <c r="L16" s="35">
        <f t="shared" si="4"/>
        <v>-0.0008511137986767314</v>
      </c>
      <c r="M16" s="14">
        <f t="shared" si="5"/>
        <v>-55.2300000000032</v>
      </c>
      <c r="N16" s="3"/>
    </row>
    <row r="17" spans="1:14" ht="15">
      <c r="A17" s="4">
        <v>17</v>
      </c>
      <c r="B17" s="7" t="s">
        <v>17</v>
      </c>
      <c r="C17" s="14">
        <v>39352</v>
      </c>
      <c r="D17" s="14">
        <v>41854</v>
      </c>
      <c r="E17" s="102">
        <v>42906</v>
      </c>
      <c r="F17" s="41">
        <f t="shared" si="0"/>
        <v>0.003566331555958224</v>
      </c>
      <c r="G17" s="17">
        <f t="shared" si="1"/>
        <v>0.09031307176255336</v>
      </c>
      <c r="H17" s="10">
        <f t="shared" si="2"/>
        <v>3554</v>
      </c>
      <c r="I17" s="35">
        <f t="shared" si="3"/>
        <v>0.004594657837614915</v>
      </c>
      <c r="J17" s="3">
        <v>42135.08</v>
      </c>
      <c r="K17" s="14">
        <v>42738.73</v>
      </c>
      <c r="L17" s="35">
        <f t="shared" si="4"/>
        <v>0.014326542159170019</v>
      </c>
      <c r="M17" s="14">
        <f t="shared" si="5"/>
        <v>603.6500000000015</v>
      </c>
      <c r="N17" s="3"/>
    </row>
    <row r="18" spans="1:14" ht="15">
      <c r="A18" s="4">
        <v>18</v>
      </c>
      <c r="B18" s="7" t="s">
        <v>18</v>
      </c>
      <c r="C18" s="14">
        <v>71038</v>
      </c>
      <c r="D18" s="14">
        <v>68599</v>
      </c>
      <c r="E18" s="102">
        <v>69142</v>
      </c>
      <c r="F18" s="41">
        <f t="shared" si="0"/>
        <v>0.005747058603506818</v>
      </c>
      <c r="G18" s="17">
        <f t="shared" si="1"/>
        <v>-0.026689940595174412</v>
      </c>
      <c r="H18" s="10">
        <f t="shared" si="2"/>
        <v>-1896</v>
      </c>
      <c r="I18" s="35">
        <f t="shared" si="3"/>
        <v>-0.0024511736803933255</v>
      </c>
      <c r="J18" s="3">
        <v>69132.66</v>
      </c>
      <c r="K18" s="14">
        <v>69027.15</v>
      </c>
      <c r="L18" s="35">
        <f t="shared" si="4"/>
        <v>-0.0015261961567804465</v>
      </c>
      <c r="M18" s="14">
        <f t="shared" si="5"/>
        <v>-105.51000000000931</v>
      </c>
      <c r="N18" s="3"/>
    </row>
    <row r="19" spans="1:14" ht="15">
      <c r="A19" s="4">
        <v>19</v>
      </c>
      <c r="B19" s="7" t="s">
        <v>19</v>
      </c>
      <c r="C19" s="14">
        <v>8841</v>
      </c>
      <c r="D19" s="14">
        <v>8723</v>
      </c>
      <c r="E19" s="102">
        <v>8684</v>
      </c>
      <c r="F19" s="41">
        <f t="shared" si="0"/>
        <v>0.0007218110108595818</v>
      </c>
      <c r="G19" s="17">
        <f t="shared" si="1"/>
        <v>-0.01775817215247144</v>
      </c>
      <c r="H19" s="10">
        <f t="shared" si="2"/>
        <v>-157</v>
      </c>
      <c r="I19" s="35">
        <f t="shared" si="3"/>
        <v>-0.00020297166024354013</v>
      </c>
      <c r="J19" s="3">
        <v>9102.645</v>
      </c>
      <c r="K19" s="14">
        <v>9069.669</v>
      </c>
      <c r="L19" s="35">
        <f t="shared" si="4"/>
        <v>-0.003622683296997803</v>
      </c>
      <c r="M19" s="14">
        <f t="shared" si="5"/>
        <v>-32.97600000000057</v>
      </c>
      <c r="N19" s="3"/>
    </row>
    <row r="20" spans="1:14" ht="15">
      <c r="A20" s="4">
        <v>20</v>
      </c>
      <c r="B20" s="7" t="s">
        <v>20</v>
      </c>
      <c r="C20" s="14">
        <v>78462</v>
      </c>
      <c r="D20" s="14">
        <v>71385</v>
      </c>
      <c r="E20" s="102">
        <v>72210</v>
      </c>
      <c r="F20" s="41">
        <f t="shared" si="0"/>
        <v>0.006002069679199724</v>
      </c>
      <c r="G20" s="17">
        <f t="shared" si="1"/>
        <v>-0.07968188422421045</v>
      </c>
      <c r="H20" s="10">
        <f t="shared" si="2"/>
        <v>-6252</v>
      </c>
      <c r="I20" s="35">
        <f t="shared" si="3"/>
        <v>-0.008082667642309636</v>
      </c>
      <c r="J20" s="3">
        <v>72403.66</v>
      </c>
      <c r="K20" s="14">
        <v>72780.95</v>
      </c>
      <c r="L20" s="35">
        <f t="shared" si="4"/>
        <v>0.005210924420119005</v>
      </c>
      <c r="M20" s="14">
        <f t="shared" si="5"/>
        <v>377.2899999999936</v>
      </c>
      <c r="N20" s="3"/>
    </row>
    <row r="21" spans="1:14" ht="15">
      <c r="A21" s="4">
        <v>21</v>
      </c>
      <c r="B21" s="7" t="s">
        <v>21</v>
      </c>
      <c r="C21" s="14">
        <v>10410</v>
      </c>
      <c r="D21" s="14">
        <v>16319</v>
      </c>
      <c r="E21" s="102">
        <v>16604</v>
      </c>
      <c r="F21" s="41">
        <f t="shared" si="0"/>
        <v>0.0013801186117356628</v>
      </c>
      <c r="G21" s="17">
        <f t="shared" si="1"/>
        <v>0.5950048030739673</v>
      </c>
      <c r="H21" s="10">
        <f t="shared" si="2"/>
        <v>6194</v>
      </c>
      <c r="I21" s="35">
        <f t="shared" si="3"/>
        <v>0.008007684481200558</v>
      </c>
      <c r="J21" s="3">
        <v>16688.7</v>
      </c>
      <c r="K21" s="14">
        <v>17297.88</v>
      </c>
      <c r="L21" s="35">
        <f t="shared" si="4"/>
        <v>0.03650254363731149</v>
      </c>
      <c r="M21" s="14">
        <f t="shared" si="5"/>
        <v>609.1800000000003</v>
      </c>
      <c r="N21" s="3"/>
    </row>
    <row r="22" spans="1:14" ht="15">
      <c r="A22" s="4">
        <v>22</v>
      </c>
      <c r="B22" s="7" t="s">
        <v>22</v>
      </c>
      <c r="C22" s="14">
        <v>164016</v>
      </c>
      <c r="D22" s="14">
        <v>173019</v>
      </c>
      <c r="E22" s="102">
        <v>174480</v>
      </c>
      <c r="F22" s="41">
        <f t="shared" si="0"/>
        <v>0.014502715934451847</v>
      </c>
      <c r="G22" s="17">
        <f t="shared" si="1"/>
        <v>0.06379865378987416</v>
      </c>
      <c r="H22" s="10">
        <f t="shared" si="2"/>
        <v>10464</v>
      </c>
      <c r="I22" s="35">
        <f t="shared" si="3"/>
        <v>0.013527996514575822</v>
      </c>
      <c r="J22" s="3">
        <v>173164.7</v>
      </c>
      <c r="K22" s="14">
        <v>173777.2</v>
      </c>
      <c r="L22" s="35">
        <f t="shared" si="4"/>
        <v>0.003537095031493139</v>
      </c>
      <c r="M22" s="14">
        <f t="shared" si="5"/>
        <v>612.5</v>
      </c>
      <c r="N22" s="3"/>
    </row>
    <row r="23" spans="1:14" ht="15">
      <c r="A23" s="4">
        <v>23</v>
      </c>
      <c r="B23" s="7" t="s">
        <v>23</v>
      </c>
      <c r="C23" s="14">
        <v>193897</v>
      </c>
      <c r="D23" s="14">
        <v>193282</v>
      </c>
      <c r="E23" s="102">
        <v>200687</v>
      </c>
      <c r="F23" s="41">
        <f t="shared" si="0"/>
        <v>0.01668103251224976</v>
      </c>
      <c r="G23" s="17">
        <f t="shared" si="1"/>
        <v>0.035018592345420506</v>
      </c>
      <c r="H23" s="10">
        <f t="shared" si="2"/>
        <v>6790</v>
      </c>
      <c r="I23" s="35">
        <f t="shared" si="3"/>
        <v>0.008778201102252468</v>
      </c>
      <c r="J23" s="3">
        <v>207396.5</v>
      </c>
      <c r="K23" s="14">
        <v>208081</v>
      </c>
      <c r="L23" s="35">
        <f t="shared" si="4"/>
        <v>0.0033004414249999396</v>
      </c>
      <c r="M23" s="14">
        <f t="shared" si="5"/>
        <v>684.5</v>
      </c>
      <c r="N23" s="3"/>
    </row>
    <row r="24" spans="1:14" ht="15">
      <c r="A24" s="4">
        <v>24</v>
      </c>
      <c r="B24" s="7" t="s">
        <v>24</v>
      </c>
      <c r="C24" s="14">
        <v>162691</v>
      </c>
      <c r="D24" s="14">
        <v>162591</v>
      </c>
      <c r="E24" s="102">
        <v>162290</v>
      </c>
      <c r="F24" s="41">
        <f t="shared" si="0"/>
        <v>0.013489487442699394</v>
      </c>
      <c r="G24" s="17">
        <f t="shared" si="1"/>
        <v>-0.0024647952253044115</v>
      </c>
      <c r="H24" s="10">
        <f t="shared" si="2"/>
        <v>-401</v>
      </c>
      <c r="I24" s="35">
        <f t="shared" si="3"/>
        <v>-0.0005184180621506981</v>
      </c>
      <c r="J24" s="3">
        <v>165407.7</v>
      </c>
      <c r="K24" s="14">
        <v>165209.6</v>
      </c>
      <c r="L24" s="35">
        <f t="shared" si="4"/>
        <v>-0.0011976467842791225</v>
      </c>
      <c r="M24" s="14">
        <f t="shared" si="5"/>
        <v>-198.10000000000582</v>
      </c>
      <c r="N24" s="3"/>
    </row>
    <row r="25" spans="1:14" ht="15">
      <c r="A25" s="4">
        <v>25</v>
      </c>
      <c r="B25" s="7" t="s">
        <v>25</v>
      </c>
      <c r="C25" s="14">
        <v>358989</v>
      </c>
      <c r="D25" s="14">
        <v>360286</v>
      </c>
      <c r="E25" s="102">
        <v>362818</v>
      </c>
      <c r="F25" s="41">
        <f t="shared" si="0"/>
        <v>0.030157303931143686</v>
      </c>
      <c r="G25" s="17">
        <f t="shared" si="1"/>
        <v>0.010666064976921298</v>
      </c>
      <c r="H25" s="10">
        <f t="shared" si="2"/>
        <v>3829</v>
      </c>
      <c r="I25" s="35">
        <f t="shared" si="3"/>
        <v>0.004950181446321753</v>
      </c>
      <c r="J25" s="3">
        <v>366042.4</v>
      </c>
      <c r="K25" s="14">
        <v>365667.7</v>
      </c>
      <c r="L25" s="35">
        <f t="shared" si="4"/>
        <v>-0.0010236519048066881</v>
      </c>
      <c r="M25" s="14">
        <f t="shared" si="5"/>
        <v>-374.70000000001164</v>
      </c>
      <c r="N25" s="3"/>
    </row>
    <row r="26" spans="1:14" ht="15">
      <c r="A26" s="4">
        <v>26</v>
      </c>
      <c r="B26" s="7" t="s">
        <v>26</v>
      </c>
      <c r="C26" s="14">
        <v>39728</v>
      </c>
      <c r="D26" s="14">
        <v>32552</v>
      </c>
      <c r="E26" s="102">
        <v>32631</v>
      </c>
      <c r="F26" s="41">
        <f t="shared" si="0"/>
        <v>0.002712277187397399</v>
      </c>
      <c r="G26" s="17">
        <f t="shared" si="1"/>
        <v>-0.17863975030205398</v>
      </c>
      <c r="H26" s="10">
        <f t="shared" si="2"/>
        <v>-7097</v>
      </c>
      <c r="I26" s="35">
        <f t="shared" si="3"/>
        <v>-0.009175094730881557</v>
      </c>
      <c r="J26" s="3">
        <v>33185.39</v>
      </c>
      <c r="K26" s="14">
        <v>33019.39</v>
      </c>
      <c r="L26" s="35">
        <f t="shared" si="4"/>
        <v>-0.0050022012698961804</v>
      </c>
      <c r="M26" s="14">
        <f t="shared" si="5"/>
        <v>-166</v>
      </c>
      <c r="N26" s="3"/>
    </row>
    <row r="27" spans="1:14" ht="15">
      <c r="A27" s="4">
        <v>27</v>
      </c>
      <c r="B27" s="7" t="s">
        <v>27</v>
      </c>
      <c r="C27" s="14">
        <v>90020</v>
      </c>
      <c r="D27" s="14">
        <v>101622</v>
      </c>
      <c r="E27" s="102">
        <v>101590</v>
      </c>
      <c r="F27" s="41">
        <f t="shared" si="0"/>
        <v>0.008444124895580944</v>
      </c>
      <c r="G27" s="17">
        <f t="shared" si="1"/>
        <v>0.12852699400133305</v>
      </c>
      <c r="H27" s="10">
        <f t="shared" si="2"/>
        <v>11570</v>
      </c>
      <c r="I27" s="35">
        <f t="shared" si="3"/>
        <v>0.014957847828138594</v>
      </c>
      <c r="J27" s="3">
        <v>101784.4</v>
      </c>
      <c r="K27" s="14">
        <v>101963.3</v>
      </c>
      <c r="L27" s="35">
        <f t="shared" si="4"/>
        <v>0.001757636730186637</v>
      </c>
      <c r="M27" s="14">
        <f t="shared" si="5"/>
        <v>178.90000000000873</v>
      </c>
      <c r="N27" s="3"/>
    </row>
    <row r="28" spans="1:14" ht="15">
      <c r="A28" s="4">
        <v>28</v>
      </c>
      <c r="B28" s="7" t="s">
        <v>28</v>
      </c>
      <c r="C28" s="14">
        <v>175299</v>
      </c>
      <c r="D28" s="14">
        <v>159036</v>
      </c>
      <c r="E28" s="102">
        <v>162593</v>
      </c>
      <c r="F28" s="41">
        <f t="shared" si="0"/>
        <v>0.013514672695611699</v>
      </c>
      <c r="G28" s="17">
        <f t="shared" si="1"/>
        <v>-0.07248187382700415</v>
      </c>
      <c r="H28" s="10">
        <f t="shared" si="2"/>
        <v>-12706</v>
      </c>
      <c r="I28" s="35">
        <f t="shared" si="3"/>
        <v>-0.016426483535378476</v>
      </c>
      <c r="J28" s="3">
        <v>162896.1</v>
      </c>
      <c r="K28" s="14">
        <v>162228.1</v>
      </c>
      <c r="L28" s="35">
        <f t="shared" si="4"/>
        <v>-0.004100773437792556</v>
      </c>
      <c r="M28" s="14">
        <f t="shared" si="5"/>
        <v>-668</v>
      </c>
      <c r="N28" s="3"/>
    </row>
    <row r="29" spans="1:14" ht="15">
      <c r="A29" s="4">
        <v>29</v>
      </c>
      <c r="B29" s="7" t="s">
        <v>29</v>
      </c>
      <c r="C29" s="14">
        <v>102701</v>
      </c>
      <c r="D29" s="14">
        <v>128133</v>
      </c>
      <c r="E29" s="102">
        <v>129238</v>
      </c>
      <c r="F29" s="41">
        <f t="shared" si="0"/>
        <v>0.01074221688409381</v>
      </c>
      <c r="G29" s="17">
        <f t="shared" si="1"/>
        <v>0.2583908627958832</v>
      </c>
      <c r="H29" s="10">
        <f t="shared" si="2"/>
        <v>26537</v>
      </c>
      <c r="I29" s="35">
        <f t="shared" si="3"/>
        <v>0.034307381833648565</v>
      </c>
      <c r="J29" s="3">
        <v>127666.5</v>
      </c>
      <c r="K29" s="14">
        <v>130465.9</v>
      </c>
      <c r="L29" s="35">
        <f t="shared" si="4"/>
        <v>0.02192744376950879</v>
      </c>
      <c r="M29" s="14">
        <f t="shared" si="5"/>
        <v>2799.399999999994</v>
      </c>
      <c r="N29" s="3"/>
    </row>
    <row r="30" spans="1:14" ht="15">
      <c r="A30" s="4">
        <v>30</v>
      </c>
      <c r="B30" s="7" t="s">
        <v>30</v>
      </c>
      <c r="C30" s="14">
        <v>35471</v>
      </c>
      <c r="D30" s="14">
        <v>40778</v>
      </c>
      <c r="E30" s="102">
        <v>41167</v>
      </c>
      <c r="F30" s="41">
        <f t="shared" si="0"/>
        <v>0.003421786490563842</v>
      </c>
      <c r="G30" s="17">
        <f t="shared" si="1"/>
        <v>0.1605818837923938</v>
      </c>
      <c r="H30" s="10">
        <f t="shared" si="2"/>
        <v>5696</v>
      </c>
      <c r="I30" s="35">
        <f t="shared" si="3"/>
        <v>0.007363863546160539</v>
      </c>
      <c r="J30" s="3">
        <v>41157.19</v>
      </c>
      <c r="K30" s="14">
        <v>40347.03</v>
      </c>
      <c r="L30" s="35">
        <f t="shared" si="4"/>
        <v>-0.019684531426951243</v>
      </c>
      <c r="M30" s="14">
        <f t="shared" si="5"/>
        <v>-810.1600000000035</v>
      </c>
      <c r="N30" s="3"/>
    </row>
    <row r="31" spans="1:14" ht="15">
      <c r="A31" s="4">
        <v>31</v>
      </c>
      <c r="B31" s="7" t="s">
        <v>31</v>
      </c>
      <c r="C31" s="14">
        <v>121933</v>
      </c>
      <c r="D31" s="14">
        <v>144414</v>
      </c>
      <c r="E31" s="102">
        <v>147689</v>
      </c>
      <c r="F31" s="41">
        <f t="shared" si="0"/>
        <v>0.012275857483053982</v>
      </c>
      <c r="G31" s="17">
        <f t="shared" si="1"/>
        <v>0.21123075787522655</v>
      </c>
      <c r="H31" s="10">
        <f t="shared" si="2"/>
        <v>25756</v>
      </c>
      <c r="I31" s="35">
        <f t="shared" si="3"/>
        <v>0.033297694784921145</v>
      </c>
      <c r="J31" s="3">
        <v>142945</v>
      </c>
      <c r="K31" s="14">
        <v>145058.9</v>
      </c>
      <c r="L31" s="35">
        <f t="shared" si="4"/>
        <v>0.014788205253768892</v>
      </c>
      <c r="M31" s="14">
        <f t="shared" si="5"/>
        <v>2113.899999999994</v>
      </c>
      <c r="N31" s="3"/>
    </row>
    <row r="32" spans="1:14" ht="15">
      <c r="A32" s="4">
        <v>32</v>
      </c>
      <c r="B32" s="7" t="s">
        <v>32</v>
      </c>
      <c r="C32" s="14">
        <v>36605</v>
      </c>
      <c r="D32" s="14">
        <v>42068</v>
      </c>
      <c r="E32" s="102">
        <v>42409</v>
      </c>
      <c r="F32" s="41">
        <f t="shared" si="0"/>
        <v>0.0035250210916103184</v>
      </c>
      <c r="G32" s="17">
        <f t="shared" si="1"/>
        <v>0.15855757410189864</v>
      </c>
      <c r="H32" s="10">
        <f t="shared" si="2"/>
        <v>5804</v>
      </c>
      <c r="I32" s="35">
        <f t="shared" si="3"/>
        <v>0.007503487363398133</v>
      </c>
      <c r="J32" s="3">
        <v>42225.97</v>
      </c>
      <c r="K32" s="14">
        <v>42661.92</v>
      </c>
      <c r="L32" s="35">
        <f t="shared" si="4"/>
        <v>0.010324215169006114</v>
      </c>
      <c r="M32" s="14">
        <f t="shared" si="5"/>
        <v>435.9499999999971</v>
      </c>
      <c r="N32" s="3"/>
    </row>
    <row r="33" spans="1:14" ht="15">
      <c r="A33" s="4">
        <v>33</v>
      </c>
      <c r="B33" s="7" t="s">
        <v>33</v>
      </c>
      <c r="C33" s="14">
        <v>161171</v>
      </c>
      <c r="D33" s="14">
        <v>152119</v>
      </c>
      <c r="E33" s="102">
        <v>152993</v>
      </c>
      <c r="F33" s="41">
        <f t="shared" si="0"/>
        <v>0.012716724088489176</v>
      </c>
      <c r="G33" s="17">
        <f t="shared" si="1"/>
        <v>-0.050741138294109984</v>
      </c>
      <c r="H33" s="10">
        <f t="shared" si="2"/>
        <v>-8178</v>
      </c>
      <c r="I33" s="35">
        <f t="shared" si="3"/>
        <v>-0.010572625716380072</v>
      </c>
      <c r="J33" s="3">
        <v>157525.7</v>
      </c>
      <c r="K33" s="14">
        <v>155997</v>
      </c>
      <c r="L33" s="35">
        <f t="shared" si="4"/>
        <v>-0.009704448226543424</v>
      </c>
      <c r="M33" s="14">
        <f t="shared" si="5"/>
        <v>-1528.7000000000116</v>
      </c>
      <c r="N33" s="3"/>
    </row>
    <row r="34" spans="1:14" ht="15">
      <c r="A34" s="4">
        <v>35</v>
      </c>
      <c r="B34" s="7" t="s">
        <v>34</v>
      </c>
      <c r="C34" s="14">
        <v>102815</v>
      </c>
      <c r="D34" s="14">
        <v>99705</v>
      </c>
      <c r="E34" s="102">
        <v>100725</v>
      </c>
      <c r="F34" s="41">
        <f aca="true" t="shared" si="6" ref="F34:F65">E34/$E$90</f>
        <v>0.008372226401293342</v>
      </c>
      <c r="G34" s="17">
        <f aca="true" t="shared" si="7" ref="G34:G65">(E34-C34)/C34</f>
        <v>-0.02032777318484657</v>
      </c>
      <c r="H34" s="10">
        <f aca="true" t="shared" si="8" ref="H34:H65">E34-C34</f>
        <v>-2090</v>
      </c>
      <c r="I34" s="35">
        <f aca="true" t="shared" si="9" ref="I34:I65">H34/$H$90</f>
        <v>-0.0027019794261719673</v>
      </c>
      <c r="J34" s="3">
        <v>98795.85</v>
      </c>
      <c r="K34" s="14">
        <v>99284.99</v>
      </c>
      <c r="L34" s="35">
        <f aca="true" t="shared" si="10" ref="L34:L65">(K34-J34)/J34</f>
        <v>0.004951017679386324</v>
      </c>
      <c r="M34" s="14">
        <f t="shared" si="5"/>
        <v>489.1399999999994</v>
      </c>
      <c r="N34" s="3"/>
    </row>
    <row r="35" spans="1:14" ht="15">
      <c r="A35" s="4">
        <v>36</v>
      </c>
      <c r="B35" s="7" t="s">
        <v>35</v>
      </c>
      <c r="C35" s="14">
        <v>16702</v>
      </c>
      <c r="D35" s="14">
        <v>15285</v>
      </c>
      <c r="E35" s="102">
        <v>15604</v>
      </c>
      <c r="F35" s="41">
        <f t="shared" si="6"/>
        <v>0.0012969989651604001</v>
      </c>
      <c r="G35" s="17">
        <f t="shared" si="7"/>
        <v>-0.06574062986468686</v>
      </c>
      <c r="H35" s="10">
        <f t="shared" si="8"/>
        <v>-1098</v>
      </c>
      <c r="I35" s="35">
        <f t="shared" si="9"/>
        <v>-0.0014195088085822106</v>
      </c>
      <c r="J35" s="3">
        <v>16208.31</v>
      </c>
      <c r="K35" s="14">
        <v>16097.08</v>
      </c>
      <c r="L35" s="35">
        <f t="shared" si="10"/>
        <v>-0.0068625291594249845</v>
      </c>
      <c r="M35" s="14">
        <f t="shared" si="5"/>
        <v>-111.22999999999956</v>
      </c>
      <c r="N35" s="3"/>
    </row>
    <row r="36" spans="1:14" ht="15">
      <c r="A36" s="4">
        <v>37</v>
      </c>
      <c r="B36" s="7" t="s">
        <v>36</v>
      </c>
      <c r="C36" s="14">
        <v>2842</v>
      </c>
      <c r="D36" s="14">
        <v>3824</v>
      </c>
      <c r="E36" s="102">
        <v>4277</v>
      </c>
      <c r="F36" s="41">
        <f t="shared" si="6"/>
        <v>0.00035550272840239883</v>
      </c>
      <c r="G36" s="17">
        <f t="shared" si="7"/>
        <v>0.5049261083743842</v>
      </c>
      <c r="H36" s="10">
        <f t="shared" si="8"/>
        <v>1435</v>
      </c>
      <c r="I36" s="35">
        <f t="shared" si="9"/>
        <v>0.0018551868308884082</v>
      </c>
      <c r="J36" s="3">
        <v>4067.668</v>
      </c>
      <c r="K36" s="14">
        <v>4470.986</v>
      </c>
      <c r="L36" s="35">
        <f t="shared" si="10"/>
        <v>0.0991521431935939</v>
      </c>
      <c r="M36" s="14">
        <f t="shared" si="5"/>
        <v>403.31799999999976</v>
      </c>
      <c r="N36" s="3"/>
    </row>
    <row r="37" spans="1:14" ht="15">
      <c r="A37" s="4">
        <v>38</v>
      </c>
      <c r="B37" s="7" t="s">
        <v>37</v>
      </c>
      <c r="C37" s="14">
        <v>51513</v>
      </c>
      <c r="D37" s="14">
        <v>52688</v>
      </c>
      <c r="E37" s="102">
        <v>52708</v>
      </c>
      <c r="F37" s="41">
        <f t="shared" si="6"/>
        <v>0.00438107033168895</v>
      </c>
      <c r="G37" s="17">
        <f t="shared" si="7"/>
        <v>0.023198027682332614</v>
      </c>
      <c r="H37" s="10">
        <f t="shared" si="8"/>
        <v>1195</v>
      </c>
      <c r="I37" s="35">
        <f t="shared" si="9"/>
        <v>0.0015449116814715317</v>
      </c>
      <c r="J37" s="3">
        <v>53111.61</v>
      </c>
      <c r="K37" s="14">
        <v>51801.51</v>
      </c>
      <c r="L37" s="35">
        <f t="shared" si="10"/>
        <v>-0.024666923107772454</v>
      </c>
      <c r="M37" s="14">
        <f t="shared" si="5"/>
        <v>-1310.0999999999985</v>
      </c>
      <c r="N37" s="3"/>
    </row>
    <row r="38" spans="1:14" ht="15">
      <c r="A38" s="4">
        <v>39</v>
      </c>
      <c r="B38" s="7" t="s">
        <v>38</v>
      </c>
      <c r="C38" s="14">
        <v>2685</v>
      </c>
      <c r="D38" s="14">
        <v>2209</v>
      </c>
      <c r="E38" s="102">
        <v>2225</v>
      </c>
      <c r="F38" s="41">
        <f t="shared" si="6"/>
        <v>0.00018494121362995963</v>
      </c>
      <c r="G38" s="17">
        <f t="shared" si="7"/>
        <v>-0.1713221601489758</v>
      </c>
      <c r="H38" s="10">
        <f t="shared" si="8"/>
        <v>-460</v>
      </c>
      <c r="I38" s="35">
        <f t="shared" si="9"/>
        <v>-0.0005946940363823469</v>
      </c>
      <c r="J38" s="3">
        <v>2304.238</v>
      </c>
      <c r="K38" s="14">
        <v>2293.108</v>
      </c>
      <c r="L38" s="35">
        <f t="shared" si="10"/>
        <v>-0.004830230210594416</v>
      </c>
      <c r="M38" s="14">
        <f t="shared" si="5"/>
        <v>-11.129999999999654</v>
      </c>
      <c r="N38" s="3"/>
    </row>
    <row r="39" spans="1:14" ht="15">
      <c r="A39" s="4">
        <v>41</v>
      </c>
      <c r="B39" s="7" t="s">
        <v>39</v>
      </c>
      <c r="C39" s="14">
        <v>924964</v>
      </c>
      <c r="D39" s="14">
        <v>940008</v>
      </c>
      <c r="E39" s="102">
        <v>1010146</v>
      </c>
      <c r="F39" s="41">
        <f t="shared" si="6"/>
        <v>0.08396297850941538</v>
      </c>
      <c r="G39" s="17">
        <f t="shared" si="7"/>
        <v>0.09209223277878922</v>
      </c>
      <c r="H39" s="10">
        <f t="shared" si="8"/>
        <v>85182</v>
      </c>
      <c r="I39" s="35">
        <f t="shared" si="9"/>
        <v>0.11012440740678495</v>
      </c>
      <c r="J39" s="3">
        <v>1063036</v>
      </c>
      <c r="K39" s="14">
        <v>1067956</v>
      </c>
      <c r="L39" s="35">
        <f t="shared" si="10"/>
        <v>0.004628253417570054</v>
      </c>
      <c r="M39" s="14">
        <f t="shared" si="5"/>
        <v>4920</v>
      </c>
      <c r="N39" s="3"/>
    </row>
    <row r="40" spans="1:14" ht="15">
      <c r="A40" s="4">
        <v>42</v>
      </c>
      <c r="B40" s="7" t="s">
        <v>40</v>
      </c>
      <c r="C40" s="14">
        <v>258071</v>
      </c>
      <c r="D40" s="14">
        <v>269144</v>
      </c>
      <c r="E40" s="102">
        <v>287536</v>
      </c>
      <c r="F40" s="41">
        <f t="shared" si="6"/>
        <v>0.023899890697664752</v>
      </c>
      <c r="G40" s="17">
        <f t="shared" si="7"/>
        <v>0.11417400637808975</v>
      </c>
      <c r="H40" s="10">
        <f t="shared" si="8"/>
        <v>29465</v>
      </c>
      <c r="I40" s="35">
        <f t="shared" si="9"/>
        <v>0.03809273865653446</v>
      </c>
      <c r="J40" s="3">
        <v>327554.3</v>
      </c>
      <c r="K40" s="14">
        <v>324206.7</v>
      </c>
      <c r="L40" s="35">
        <f t="shared" si="10"/>
        <v>-0.01021998490021342</v>
      </c>
      <c r="M40" s="14">
        <f t="shared" si="5"/>
        <v>-3347.5999999999767</v>
      </c>
      <c r="N40" s="3"/>
    </row>
    <row r="41" spans="1:14" ht="15">
      <c r="A41" s="4">
        <v>43</v>
      </c>
      <c r="B41" s="7" t="s">
        <v>41</v>
      </c>
      <c r="C41" s="14">
        <v>396064</v>
      </c>
      <c r="D41" s="14">
        <v>424419</v>
      </c>
      <c r="E41" s="102">
        <v>439048</v>
      </c>
      <c r="F41" s="41">
        <f t="shared" si="6"/>
        <v>0.03649351458957596</v>
      </c>
      <c r="G41" s="17">
        <f t="shared" si="7"/>
        <v>0.10852791468045568</v>
      </c>
      <c r="H41" s="10">
        <f t="shared" si="8"/>
        <v>42984</v>
      </c>
      <c r="I41" s="35">
        <f t="shared" si="9"/>
        <v>0.055570279260562606</v>
      </c>
      <c r="J41" s="3">
        <v>459728.9</v>
      </c>
      <c r="K41" s="14">
        <v>462368.2</v>
      </c>
      <c r="L41" s="35">
        <f t="shared" si="10"/>
        <v>0.005740992136887606</v>
      </c>
      <c r="M41" s="14">
        <f t="shared" si="5"/>
        <v>2639.2999999999884</v>
      </c>
      <c r="N41" s="3"/>
    </row>
    <row r="42" spans="1:14" ht="15">
      <c r="A42" s="4">
        <v>45</v>
      </c>
      <c r="B42" s="7" t="s">
        <v>42</v>
      </c>
      <c r="C42" s="14">
        <v>123859</v>
      </c>
      <c r="D42" s="14">
        <v>134550</v>
      </c>
      <c r="E42" s="102">
        <v>135969</v>
      </c>
      <c r="F42" s="41">
        <f t="shared" si="6"/>
        <v>0.011301695225191902</v>
      </c>
      <c r="G42" s="17">
        <f t="shared" si="7"/>
        <v>0.09777246707950168</v>
      </c>
      <c r="H42" s="10">
        <f t="shared" si="8"/>
        <v>12110</v>
      </c>
      <c r="I42" s="35">
        <f t="shared" si="9"/>
        <v>0.015655966914326566</v>
      </c>
      <c r="J42" s="3">
        <v>135021.6</v>
      </c>
      <c r="K42" s="14">
        <v>136062.5</v>
      </c>
      <c r="L42" s="35">
        <f t="shared" si="10"/>
        <v>0.007709136908464973</v>
      </c>
      <c r="M42" s="14">
        <f t="shared" si="5"/>
        <v>1040.8999999999942</v>
      </c>
      <c r="N42" s="3"/>
    </row>
    <row r="43" spans="1:14" ht="15">
      <c r="A43" s="4">
        <v>46</v>
      </c>
      <c r="B43" s="7" t="s">
        <v>43</v>
      </c>
      <c r="C43" s="14">
        <v>496973</v>
      </c>
      <c r="D43" s="14">
        <v>503107</v>
      </c>
      <c r="E43" s="102">
        <v>509704</v>
      </c>
      <c r="F43" s="41">
        <f t="shared" si="6"/>
        <v>0.04236641633799773</v>
      </c>
      <c r="G43" s="17">
        <f t="shared" si="7"/>
        <v>0.025617085837661202</v>
      </c>
      <c r="H43" s="10">
        <f t="shared" si="8"/>
        <v>12731</v>
      </c>
      <c r="I43" s="35">
        <f t="shared" si="9"/>
        <v>0.016458803863442735</v>
      </c>
      <c r="J43" s="3">
        <v>511145.8</v>
      </c>
      <c r="K43" s="14">
        <v>511852.6</v>
      </c>
      <c r="L43" s="35">
        <f t="shared" si="10"/>
        <v>0.0013827757168306742</v>
      </c>
      <c r="M43" s="14">
        <f t="shared" si="5"/>
        <v>706.7999999999884</v>
      </c>
      <c r="N43" s="3"/>
    </row>
    <row r="44" spans="1:14" ht="15">
      <c r="A44" s="4">
        <v>47</v>
      </c>
      <c r="B44" s="7" t="s">
        <v>44</v>
      </c>
      <c r="C44" s="14">
        <v>1104226</v>
      </c>
      <c r="D44" s="14">
        <v>1115396</v>
      </c>
      <c r="E44" s="102">
        <v>1130695</v>
      </c>
      <c r="F44" s="41">
        <f t="shared" si="6"/>
        <v>0.09398296878441673</v>
      </c>
      <c r="G44" s="17">
        <f t="shared" si="7"/>
        <v>0.023970636445800046</v>
      </c>
      <c r="H44" s="10">
        <f t="shared" si="8"/>
        <v>26469</v>
      </c>
      <c r="I44" s="35">
        <f t="shared" si="9"/>
        <v>0.03421947054131378</v>
      </c>
      <c r="J44" s="3">
        <v>1136379</v>
      </c>
      <c r="K44" s="14">
        <v>1138417</v>
      </c>
      <c r="L44" s="35">
        <f t="shared" si="10"/>
        <v>0.0017934157530190191</v>
      </c>
      <c r="M44" s="14">
        <f t="shared" si="5"/>
        <v>2038</v>
      </c>
      <c r="N44" s="3"/>
    </row>
    <row r="45" spans="1:14" ht="15">
      <c r="A45" s="4">
        <v>49</v>
      </c>
      <c r="B45" s="7" t="s">
        <v>45</v>
      </c>
      <c r="C45" s="14">
        <v>577083</v>
      </c>
      <c r="D45" s="14">
        <v>609347</v>
      </c>
      <c r="E45" s="102">
        <v>615388</v>
      </c>
      <c r="F45" s="41">
        <f t="shared" si="6"/>
        <v>0.051150833066657804</v>
      </c>
      <c r="G45" s="17">
        <f t="shared" si="7"/>
        <v>0.06637693364732629</v>
      </c>
      <c r="H45" s="10">
        <f t="shared" si="8"/>
        <v>38305</v>
      </c>
      <c r="I45" s="35">
        <f t="shared" si="9"/>
        <v>0.049521206660056084</v>
      </c>
      <c r="J45" s="3">
        <v>617643.6</v>
      </c>
      <c r="K45" s="14">
        <v>619625.8</v>
      </c>
      <c r="L45" s="35">
        <f t="shared" si="10"/>
        <v>0.0032092941625236136</v>
      </c>
      <c r="M45" s="14">
        <f t="shared" si="5"/>
        <v>1982.2000000000698</v>
      </c>
      <c r="N45" s="3"/>
    </row>
    <row r="46" spans="1:14" ht="15">
      <c r="A46" s="4">
        <v>50</v>
      </c>
      <c r="B46" s="7" t="s">
        <v>46</v>
      </c>
      <c r="C46" s="14">
        <v>25474</v>
      </c>
      <c r="D46" s="14">
        <v>28257</v>
      </c>
      <c r="E46" s="102">
        <v>28758</v>
      </c>
      <c r="F46" s="41">
        <f t="shared" si="6"/>
        <v>0.0023903547962114066</v>
      </c>
      <c r="G46" s="17">
        <f t="shared" si="7"/>
        <v>0.1289157572426788</v>
      </c>
      <c r="H46" s="10">
        <f t="shared" si="8"/>
        <v>3284</v>
      </c>
      <c r="I46" s="35">
        <f t="shared" si="9"/>
        <v>0.004245598294520929</v>
      </c>
      <c r="J46" s="3">
        <v>30067.27</v>
      </c>
      <c r="K46" s="14">
        <v>30515.79</v>
      </c>
      <c r="L46" s="35">
        <f t="shared" si="10"/>
        <v>0.01491721729308981</v>
      </c>
      <c r="M46" s="14">
        <f t="shared" si="5"/>
        <v>448.52000000000044</v>
      </c>
      <c r="N46" s="3"/>
    </row>
    <row r="47" spans="1:14" ht="15">
      <c r="A47" s="4">
        <v>51</v>
      </c>
      <c r="B47" s="7" t="s">
        <v>47</v>
      </c>
      <c r="C47" s="14">
        <v>6593</v>
      </c>
      <c r="D47" s="14">
        <v>17218</v>
      </c>
      <c r="E47" s="102">
        <v>17468</v>
      </c>
      <c r="F47" s="41">
        <f t="shared" si="6"/>
        <v>0.0014519339863766898</v>
      </c>
      <c r="G47" s="17">
        <f t="shared" si="7"/>
        <v>1.6494767177309266</v>
      </c>
      <c r="H47" s="10">
        <f t="shared" si="8"/>
        <v>10875</v>
      </c>
      <c r="I47" s="35">
        <f t="shared" si="9"/>
        <v>0.014059342707952224</v>
      </c>
      <c r="J47" s="3">
        <v>17533.98</v>
      </c>
      <c r="K47" s="14">
        <v>17724.12</v>
      </c>
      <c r="L47" s="35">
        <f t="shared" si="10"/>
        <v>0.010844086739006172</v>
      </c>
      <c r="M47" s="14">
        <f t="shared" si="5"/>
        <v>190.13999999999942</v>
      </c>
      <c r="N47" s="3"/>
    </row>
    <row r="48" spans="1:14" ht="15">
      <c r="A48" s="4">
        <v>52</v>
      </c>
      <c r="B48" s="7" t="s">
        <v>48</v>
      </c>
      <c r="C48" s="14">
        <v>198515</v>
      </c>
      <c r="D48" s="14">
        <v>202740</v>
      </c>
      <c r="E48" s="102">
        <v>205854</v>
      </c>
      <c r="F48" s="41">
        <f t="shared" si="6"/>
        <v>0.01711051172610414</v>
      </c>
      <c r="G48" s="17">
        <f t="shared" si="7"/>
        <v>0.03696949852655971</v>
      </c>
      <c r="H48" s="10">
        <f t="shared" si="8"/>
        <v>7339</v>
      </c>
      <c r="I48" s="35">
        <f t="shared" si="9"/>
        <v>0.009487955506543574</v>
      </c>
      <c r="J48" s="3">
        <v>213197.3</v>
      </c>
      <c r="K48" s="14">
        <v>213555.1</v>
      </c>
      <c r="L48" s="35">
        <f t="shared" si="10"/>
        <v>0.001678257651480659</v>
      </c>
      <c r="M48" s="14">
        <f t="shared" si="5"/>
        <v>357.80000000001746</v>
      </c>
      <c r="N48" s="3"/>
    </row>
    <row r="49" spans="1:14" ht="15">
      <c r="A49" s="4">
        <v>53</v>
      </c>
      <c r="B49" s="7" t="s">
        <v>49</v>
      </c>
      <c r="C49" s="14">
        <v>16768</v>
      </c>
      <c r="D49" s="14">
        <v>19970</v>
      </c>
      <c r="E49" s="102">
        <v>20120</v>
      </c>
      <c r="F49" s="41">
        <f t="shared" si="6"/>
        <v>0.0016723672890942868</v>
      </c>
      <c r="G49" s="17">
        <f t="shared" si="7"/>
        <v>0.19990458015267176</v>
      </c>
      <c r="H49" s="10">
        <f t="shared" si="8"/>
        <v>3352</v>
      </c>
      <c r="I49" s="35">
        <f t="shared" si="9"/>
        <v>0.00433350958685571</v>
      </c>
      <c r="J49" s="3">
        <v>20269.8</v>
      </c>
      <c r="K49" s="14">
        <v>20170.67</v>
      </c>
      <c r="L49" s="35">
        <f t="shared" si="10"/>
        <v>-0.004890526793554994</v>
      </c>
      <c r="M49" s="14">
        <f t="shared" si="5"/>
        <v>-99.13000000000102</v>
      </c>
      <c r="N49" s="3"/>
    </row>
    <row r="50" spans="1:14" ht="15">
      <c r="A50" s="4">
        <v>55</v>
      </c>
      <c r="B50" s="7" t="s">
        <v>50</v>
      </c>
      <c r="C50" s="14">
        <v>179360</v>
      </c>
      <c r="D50" s="14">
        <v>180030</v>
      </c>
      <c r="E50" s="102">
        <v>206319</v>
      </c>
      <c r="F50" s="41">
        <f t="shared" si="6"/>
        <v>0.017149162361761637</v>
      </c>
      <c r="G50" s="17">
        <f t="shared" si="7"/>
        <v>0.15030664585191794</v>
      </c>
      <c r="H50" s="10">
        <f t="shared" si="8"/>
        <v>26959</v>
      </c>
      <c r="I50" s="35">
        <f t="shared" si="9"/>
        <v>0.03485294897137324</v>
      </c>
      <c r="J50" s="3">
        <v>253110.8</v>
      </c>
      <c r="K50" s="14">
        <v>256178.7</v>
      </c>
      <c r="L50" s="35">
        <f t="shared" si="10"/>
        <v>0.012120778726154803</v>
      </c>
      <c r="M50" s="14">
        <f t="shared" si="5"/>
        <v>3067.9000000000233</v>
      </c>
      <c r="N50" s="3"/>
    </row>
    <row r="51" spans="1:14" ht="15">
      <c r="A51" s="4">
        <v>56</v>
      </c>
      <c r="B51" s="7" t="s">
        <v>51</v>
      </c>
      <c r="C51" s="14">
        <v>388234</v>
      </c>
      <c r="D51" s="14">
        <v>441000</v>
      </c>
      <c r="E51" s="102">
        <v>449430</v>
      </c>
      <c r="F51" s="41">
        <f t="shared" si="6"/>
        <v>0.03735646276032034</v>
      </c>
      <c r="G51" s="17">
        <f t="shared" si="7"/>
        <v>0.15762658602801402</v>
      </c>
      <c r="H51" s="10">
        <f t="shared" si="8"/>
        <v>61196</v>
      </c>
      <c r="I51" s="35">
        <f t="shared" si="9"/>
        <v>0.07911499184881327</v>
      </c>
      <c r="J51" s="3">
        <v>446710</v>
      </c>
      <c r="K51" s="14">
        <v>451375.3</v>
      </c>
      <c r="L51" s="35">
        <f t="shared" si="10"/>
        <v>0.01044368829889635</v>
      </c>
      <c r="M51" s="14">
        <f t="shared" si="5"/>
        <v>4665.299999999988</v>
      </c>
      <c r="N51" s="3"/>
    </row>
    <row r="52" spans="1:14" ht="15">
      <c r="A52" s="4">
        <v>58</v>
      </c>
      <c r="B52" s="7" t="s">
        <v>52</v>
      </c>
      <c r="C52" s="14">
        <v>15145</v>
      </c>
      <c r="D52" s="14">
        <v>16720</v>
      </c>
      <c r="E52" s="102">
        <v>16425</v>
      </c>
      <c r="F52" s="41">
        <f t="shared" si="6"/>
        <v>0.0013652401949986908</v>
      </c>
      <c r="G52" s="17">
        <f t="shared" si="7"/>
        <v>0.08451634202707164</v>
      </c>
      <c r="H52" s="10">
        <f t="shared" si="8"/>
        <v>1280</v>
      </c>
      <c r="I52" s="35">
        <f t="shared" si="9"/>
        <v>0.0016548007968900087</v>
      </c>
      <c r="J52" s="3">
        <v>16169.01</v>
      </c>
      <c r="K52" s="14">
        <v>16159.54</v>
      </c>
      <c r="L52" s="35">
        <f t="shared" si="10"/>
        <v>-0.0005856883012626836</v>
      </c>
      <c r="M52" s="14">
        <f t="shared" si="5"/>
        <v>-9.469999999999345</v>
      </c>
      <c r="N52" s="3"/>
    </row>
    <row r="53" spans="1:14" ht="15">
      <c r="A53" s="4">
        <v>59</v>
      </c>
      <c r="B53" s="7" t="s">
        <v>53</v>
      </c>
      <c r="C53" s="14">
        <v>17776</v>
      </c>
      <c r="D53" s="14">
        <v>23292</v>
      </c>
      <c r="E53" s="102">
        <v>24437</v>
      </c>
      <c r="F53" s="41">
        <f t="shared" si="6"/>
        <v>0.002031194803359696</v>
      </c>
      <c r="G53" s="17">
        <f t="shared" si="7"/>
        <v>0.37471872187218724</v>
      </c>
      <c r="H53" s="10">
        <f t="shared" si="8"/>
        <v>6661</v>
      </c>
      <c r="I53" s="35">
        <f t="shared" si="9"/>
        <v>0.008611428209440898</v>
      </c>
      <c r="J53" s="3">
        <v>23368.38</v>
      </c>
      <c r="K53" s="14">
        <v>24010.54</v>
      </c>
      <c r="L53" s="35">
        <f t="shared" si="10"/>
        <v>0.027479868095263763</v>
      </c>
      <c r="M53" s="14">
        <f t="shared" si="5"/>
        <v>642.1599999999999</v>
      </c>
      <c r="N53" s="3"/>
    </row>
    <row r="54" spans="1:14" ht="15">
      <c r="A54" s="4">
        <v>60</v>
      </c>
      <c r="B54" s="7" t="s">
        <v>54</v>
      </c>
      <c r="C54" s="14">
        <v>6189</v>
      </c>
      <c r="D54" s="14">
        <v>7428</v>
      </c>
      <c r="E54" s="102">
        <v>7762</v>
      </c>
      <c r="F54" s="41">
        <f t="shared" si="6"/>
        <v>0.0006451746967171896</v>
      </c>
      <c r="G54" s="17">
        <f t="shared" si="7"/>
        <v>0.2541606075294878</v>
      </c>
      <c r="H54" s="10">
        <f t="shared" si="8"/>
        <v>1573</v>
      </c>
      <c r="I54" s="35">
        <f t="shared" si="9"/>
        <v>0.002033595041803112</v>
      </c>
      <c r="J54" s="3">
        <v>7438.745</v>
      </c>
      <c r="K54" s="14">
        <v>7708.723</v>
      </c>
      <c r="L54" s="35">
        <f t="shared" si="10"/>
        <v>0.03629348767836511</v>
      </c>
      <c r="M54" s="14">
        <f t="shared" si="5"/>
        <v>269.97800000000007</v>
      </c>
      <c r="N54" s="3"/>
    </row>
    <row r="55" spans="1:14" ht="15">
      <c r="A55" s="4">
        <v>61</v>
      </c>
      <c r="B55" s="7" t="s">
        <v>55</v>
      </c>
      <c r="C55" s="14">
        <v>13219</v>
      </c>
      <c r="D55" s="14">
        <v>18342</v>
      </c>
      <c r="E55" s="102">
        <v>18424</v>
      </c>
      <c r="F55" s="41">
        <f t="shared" si="6"/>
        <v>0.0015313963685026411</v>
      </c>
      <c r="G55" s="17">
        <f t="shared" si="7"/>
        <v>0.3937514184128905</v>
      </c>
      <c r="H55" s="10">
        <f t="shared" si="8"/>
        <v>5205</v>
      </c>
      <c r="I55" s="35">
        <f t="shared" si="9"/>
        <v>0.006729092302978512</v>
      </c>
      <c r="J55" s="3">
        <v>17852.11</v>
      </c>
      <c r="K55" s="14">
        <v>17747.64</v>
      </c>
      <c r="L55" s="35">
        <f t="shared" si="10"/>
        <v>-0.005851969319032941</v>
      </c>
      <c r="M55" s="14">
        <f t="shared" si="5"/>
        <v>-104.47000000000116</v>
      </c>
      <c r="N55" s="3"/>
    </row>
    <row r="56" spans="1:14" ht="15">
      <c r="A56" s="4">
        <v>62</v>
      </c>
      <c r="B56" s="7" t="s">
        <v>56</v>
      </c>
      <c r="C56" s="14">
        <v>37107</v>
      </c>
      <c r="D56" s="14">
        <v>46760</v>
      </c>
      <c r="E56" s="102">
        <v>47171</v>
      </c>
      <c r="F56" s="41">
        <f t="shared" si="6"/>
        <v>0.00392083684860172</v>
      </c>
      <c r="G56" s="17">
        <f t="shared" si="7"/>
        <v>0.2712156735925836</v>
      </c>
      <c r="H56" s="10">
        <f t="shared" si="8"/>
        <v>10064</v>
      </c>
      <c r="I56" s="35">
        <f t="shared" si="9"/>
        <v>0.013010871265547693</v>
      </c>
      <c r="J56" s="3">
        <v>46782.46</v>
      </c>
      <c r="K56" s="14">
        <v>47356.48</v>
      </c>
      <c r="L56" s="35">
        <f t="shared" si="10"/>
        <v>0.012269983237307403</v>
      </c>
      <c r="M56" s="14">
        <f t="shared" si="5"/>
        <v>574.0200000000041</v>
      </c>
      <c r="N56" s="3"/>
    </row>
    <row r="57" spans="1:14" ht="15">
      <c r="A57" s="4">
        <v>63</v>
      </c>
      <c r="B57" s="7" t="s">
        <v>57</v>
      </c>
      <c r="C57" s="14">
        <v>45552</v>
      </c>
      <c r="D57" s="14">
        <v>53568</v>
      </c>
      <c r="E57" s="102">
        <v>49557</v>
      </c>
      <c r="F57" s="41">
        <f t="shared" si="6"/>
        <v>0.004119160325330297</v>
      </c>
      <c r="G57" s="17">
        <f t="shared" si="7"/>
        <v>0.08792149631190727</v>
      </c>
      <c r="H57" s="10">
        <f t="shared" si="8"/>
        <v>4005</v>
      </c>
      <c r="I57" s="35">
        <f t="shared" si="9"/>
        <v>0.005177716555894129</v>
      </c>
      <c r="J57" s="3">
        <v>52084.6</v>
      </c>
      <c r="K57" s="14">
        <v>48192.23</v>
      </c>
      <c r="L57" s="35">
        <f t="shared" si="10"/>
        <v>-0.07473168652538362</v>
      </c>
      <c r="M57" s="14">
        <f t="shared" si="5"/>
        <v>-3892.3699999999953</v>
      </c>
      <c r="N57" s="3"/>
    </row>
    <row r="58" spans="1:14" ht="15">
      <c r="A58" s="4">
        <v>64</v>
      </c>
      <c r="B58" s="7" t="s">
        <v>58</v>
      </c>
      <c r="C58" s="14">
        <v>85758</v>
      </c>
      <c r="D58" s="14">
        <v>90274</v>
      </c>
      <c r="E58" s="102">
        <v>91935</v>
      </c>
      <c r="F58" s="41">
        <f t="shared" si="6"/>
        <v>0.007641604707896782</v>
      </c>
      <c r="G58" s="17">
        <f t="shared" si="7"/>
        <v>0.07202826558455187</v>
      </c>
      <c r="H58" s="10">
        <f t="shared" si="8"/>
        <v>6177</v>
      </c>
      <c r="I58" s="35">
        <f t="shared" si="9"/>
        <v>0.007985706658116862</v>
      </c>
      <c r="J58" s="3">
        <v>90658.21</v>
      </c>
      <c r="K58" s="14">
        <v>91673.64</v>
      </c>
      <c r="L58" s="35">
        <f t="shared" si="10"/>
        <v>0.011200640295015675</v>
      </c>
      <c r="M58" s="14">
        <f t="shared" si="5"/>
        <v>1015.429999999993</v>
      </c>
      <c r="N58" s="3"/>
    </row>
    <row r="59" spans="1:14" ht="15">
      <c r="A59" s="4">
        <v>65</v>
      </c>
      <c r="B59" s="7" t="s">
        <v>59</v>
      </c>
      <c r="C59" s="14">
        <v>24593</v>
      </c>
      <c r="D59" s="14">
        <v>24263</v>
      </c>
      <c r="E59" s="102">
        <v>24361</v>
      </c>
      <c r="F59" s="41">
        <f t="shared" si="6"/>
        <v>0.002024877710219976</v>
      </c>
      <c r="G59" s="17">
        <f t="shared" si="7"/>
        <v>-0.009433578660594478</v>
      </c>
      <c r="H59" s="10">
        <f t="shared" si="8"/>
        <v>-232</v>
      </c>
      <c r="I59" s="35">
        <f t="shared" si="9"/>
        <v>-0.0002999326444363141</v>
      </c>
      <c r="J59" s="3">
        <v>23999.74</v>
      </c>
      <c r="K59" s="14">
        <v>23883.14</v>
      </c>
      <c r="L59" s="35">
        <f t="shared" si="10"/>
        <v>-0.004858385965848054</v>
      </c>
      <c r="M59" s="14">
        <f t="shared" si="5"/>
        <v>-116.60000000000218</v>
      </c>
      <c r="N59" s="3"/>
    </row>
    <row r="60" spans="1:14" ht="15">
      <c r="A60" s="4">
        <v>66</v>
      </c>
      <c r="B60" s="7" t="s">
        <v>60</v>
      </c>
      <c r="C60" s="14">
        <v>34081</v>
      </c>
      <c r="D60" s="14">
        <v>39822</v>
      </c>
      <c r="E60" s="102">
        <v>40158</v>
      </c>
      <c r="F60" s="41">
        <f t="shared" si="6"/>
        <v>0.003337918767169402</v>
      </c>
      <c r="G60" s="17">
        <f t="shared" si="7"/>
        <v>0.17831049558404977</v>
      </c>
      <c r="H60" s="10">
        <f t="shared" si="8"/>
        <v>6077</v>
      </c>
      <c r="I60" s="35">
        <f t="shared" si="9"/>
        <v>0.00785642534585983</v>
      </c>
      <c r="J60" s="3">
        <v>40510.4</v>
      </c>
      <c r="K60" s="14">
        <v>41185.15</v>
      </c>
      <c r="L60" s="35">
        <f t="shared" si="10"/>
        <v>0.01665621667522414</v>
      </c>
      <c r="M60" s="14">
        <f t="shared" si="5"/>
        <v>674.75</v>
      </c>
      <c r="N60" s="3"/>
    </row>
    <row r="61" spans="1:14" ht="15">
      <c r="A61" s="4">
        <v>68</v>
      </c>
      <c r="B61" s="7" t="s">
        <v>61</v>
      </c>
      <c r="C61" s="14">
        <v>18604</v>
      </c>
      <c r="D61" s="14">
        <v>26978</v>
      </c>
      <c r="E61" s="102">
        <v>27544</v>
      </c>
      <c r="F61" s="41">
        <f t="shared" si="6"/>
        <v>0.0022894475452690374</v>
      </c>
      <c r="G61" s="17">
        <f t="shared" si="7"/>
        <v>0.4805418189636637</v>
      </c>
      <c r="H61" s="10">
        <f t="shared" si="8"/>
        <v>8940</v>
      </c>
      <c r="I61" s="35">
        <f t="shared" si="9"/>
        <v>0.011557749315778654</v>
      </c>
      <c r="J61" s="3">
        <v>27199.21</v>
      </c>
      <c r="K61" s="14">
        <v>27640.03</v>
      </c>
      <c r="L61" s="35">
        <f t="shared" si="10"/>
        <v>0.01620708836764008</v>
      </c>
      <c r="M61" s="14">
        <f t="shared" si="5"/>
        <v>440.8199999999997</v>
      </c>
      <c r="N61" s="3"/>
    </row>
    <row r="62" spans="1:14" ht="15">
      <c r="A62" s="4">
        <v>69</v>
      </c>
      <c r="B62" s="7" t="s">
        <v>62</v>
      </c>
      <c r="C62" s="14">
        <v>114508</v>
      </c>
      <c r="D62" s="14">
        <v>122890</v>
      </c>
      <c r="E62" s="102">
        <v>123623</v>
      </c>
      <c r="F62" s="41">
        <f t="shared" si="6"/>
        <v>0.010275500068573709</v>
      </c>
      <c r="G62" s="17">
        <f t="shared" si="7"/>
        <v>0.07960142522793168</v>
      </c>
      <c r="H62" s="10">
        <f t="shared" si="8"/>
        <v>9115</v>
      </c>
      <c r="I62" s="35">
        <f t="shared" si="9"/>
        <v>0.011783991612228461</v>
      </c>
      <c r="J62" s="3">
        <v>122646.5</v>
      </c>
      <c r="K62" s="14">
        <v>123551.5</v>
      </c>
      <c r="L62" s="35">
        <f t="shared" si="10"/>
        <v>0.00737893050352028</v>
      </c>
      <c r="M62" s="14">
        <f t="shared" si="5"/>
        <v>905</v>
      </c>
      <c r="N62" s="3"/>
    </row>
    <row r="63" spans="1:14" ht="15">
      <c r="A63" s="4">
        <v>70</v>
      </c>
      <c r="B63" s="7" t="s">
        <v>63</v>
      </c>
      <c r="C63" s="14">
        <v>284915</v>
      </c>
      <c r="D63" s="14">
        <v>231396</v>
      </c>
      <c r="E63" s="102">
        <v>234258</v>
      </c>
      <c r="F63" s="41">
        <f t="shared" si="6"/>
        <v>0.019471442167427903</v>
      </c>
      <c r="G63" s="17">
        <f t="shared" si="7"/>
        <v>-0.17779688679079725</v>
      </c>
      <c r="H63" s="10">
        <f t="shared" si="8"/>
        <v>-50657</v>
      </c>
      <c r="I63" s="35">
        <f t="shared" si="9"/>
        <v>-0.06549003435004466</v>
      </c>
      <c r="J63" s="3">
        <v>233542</v>
      </c>
      <c r="K63" s="14">
        <v>229447.1</v>
      </c>
      <c r="L63" s="35">
        <f t="shared" si="10"/>
        <v>-0.017533891120226745</v>
      </c>
      <c r="M63" s="14">
        <f t="shared" si="5"/>
        <v>-4094.899999999994</v>
      </c>
      <c r="N63" s="3"/>
    </row>
    <row r="64" spans="1:14" ht="15">
      <c r="A64" s="4">
        <v>71</v>
      </c>
      <c r="B64" s="7" t="s">
        <v>64</v>
      </c>
      <c r="C64" s="14">
        <v>102611</v>
      </c>
      <c r="D64" s="14">
        <v>113574</v>
      </c>
      <c r="E64" s="102">
        <v>115862</v>
      </c>
      <c r="F64" s="41">
        <f t="shared" si="6"/>
        <v>0.009630408491503093</v>
      </c>
      <c r="G64" s="17">
        <f t="shared" si="7"/>
        <v>0.1291382015573379</v>
      </c>
      <c r="H64" s="10">
        <f t="shared" si="8"/>
        <v>13251</v>
      </c>
      <c r="I64" s="35">
        <f t="shared" si="9"/>
        <v>0.0171310666871793</v>
      </c>
      <c r="J64" s="3">
        <v>116289.6</v>
      </c>
      <c r="K64" s="14">
        <v>117383.2</v>
      </c>
      <c r="L64" s="35">
        <f t="shared" si="10"/>
        <v>0.009404108363946485</v>
      </c>
      <c r="M64" s="14">
        <f t="shared" si="5"/>
        <v>1093.5999999999913</v>
      </c>
      <c r="N64" s="3"/>
    </row>
    <row r="65" spans="1:14" ht="15">
      <c r="A65" s="4">
        <v>72</v>
      </c>
      <c r="B65" s="7" t="s">
        <v>65</v>
      </c>
      <c r="C65" s="14">
        <v>7655</v>
      </c>
      <c r="D65" s="14">
        <v>9247</v>
      </c>
      <c r="E65" s="102">
        <v>9455</v>
      </c>
      <c r="F65" s="41">
        <f t="shared" si="6"/>
        <v>0.0007858962583691094</v>
      </c>
      <c r="G65" s="17">
        <f t="shared" si="7"/>
        <v>0.23514043109079033</v>
      </c>
      <c r="H65" s="10">
        <f t="shared" si="8"/>
        <v>1800</v>
      </c>
      <c r="I65" s="35">
        <f t="shared" si="9"/>
        <v>0.0023270636206265747</v>
      </c>
      <c r="J65" s="3">
        <v>9646.689</v>
      </c>
      <c r="K65" s="14">
        <v>9468.944</v>
      </c>
      <c r="L65" s="35">
        <f t="shared" si="10"/>
        <v>-0.01842549293337857</v>
      </c>
      <c r="M65" s="14">
        <f t="shared" si="5"/>
        <v>-177.7450000000008</v>
      </c>
      <c r="N65" s="3"/>
    </row>
    <row r="66" spans="1:14" ht="15">
      <c r="A66" s="4">
        <v>73</v>
      </c>
      <c r="B66" s="7" t="s">
        <v>66</v>
      </c>
      <c r="C66" s="14">
        <v>46366</v>
      </c>
      <c r="D66" s="14">
        <v>49589</v>
      </c>
      <c r="E66" s="102">
        <v>51022</v>
      </c>
      <c r="F66" s="41">
        <f aca="true" t="shared" si="11" ref="F66:F90">E66/$E$90</f>
        <v>0.004240930607563057</v>
      </c>
      <c r="G66" s="17">
        <f aca="true" t="shared" si="12" ref="G66:G90">(E66-C66)/C66</f>
        <v>0.100418410041841</v>
      </c>
      <c r="H66" s="10">
        <f aca="true" t="shared" si="13" ref="H66:H90">E66-C66</f>
        <v>4656</v>
      </c>
      <c r="I66" s="35">
        <f aca="true" t="shared" si="14" ref="I66:I90">H66/$H$90</f>
        <v>0.006019337898687407</v>
      </c>
      <c r="J66" s="3">
        <v>51842.55</v>
      </c>
      <c r="K66" s="14">
        <v>52566.65</v>
      </c>
      <c r="L66" s="35">
        <f aca="true" t="shared" si="15" ref="L66:L90">(K66-J66)/J66</f>
        <v>0.013967291346586896</v>
      </c>
      <c r="M66" s="14">
        <f t="shared" si="5"/>
        <v>724.0999999999985</v>
      </c>
      <c r="N66" s="3"/>
    </row>
    <row r="67" spans="1:14" ht="15">
      <c r="A67" s="4">
        <v>74</v>
      </c>
      <c r="B67" s="7" t="s">
        <v>67</v>
      </c>
      <c r="C67" s="14">
        <v>14476</v>
      </c>
      <c r="D67" s="14">
        <v>15803</v>
      </c>
      <c r="E67" s="102">
        <v>16025</v>
      </c>
      <c r="F67" s="41">
        <f t="shared" si="11"/>
        <v>0.0013319923363685857</v>
      </c>
      <c r="G67" s="17">
        <f t="shared" si="12"/>
        <v>0.10700469743022935</v>
      </c>
      <c r="H67" s="10">
        <f t="shared" si="13"/>
        <v>1549</v>
      </c>
      <c r="I67" s="35">
        <f t="shared" si="14"/>
        <v>0.0020025675268614245</v>
      </c>
      <c r="J67" s="3">
        <v>16620.71</v>
      </c>
      <c r="K67" s="14">
        <v>16912.4</v>
      </c>
      <c r="L67" s="35">
        <f t="shared" si="15"/>
        <v>0.01754979179589815</v>
      </c>
      <c r="M67" s="14">
        <f aca="true" t="shared" si="16" ref="M67:M90">K67-J67</f>
        <v>291.6900000000023</v>
      </c>
      <c r="N67" s="3"/>
    </row>
    <row r="68" spans="1:14" ht="15">
      <c r="A68" s="4">
        <v>75</v>
      </c>
      <c r="B68" s="7" t="s">
        <v>68</v>
      </c>
      <c r="C68" s="14">
        <v>15491</v>
      </c>
      <c r="D68" s="14">
        <v>7780</v>
      </c>
      <c r="E68" s="102">
        <v>7732</v>
      </c>
      <c r="F68" s="41">
        <f t="shared" si="11"/>
        <v>0.0006426811073199317</v>
      </c>
      <c r="G68" s="17">
        <f t="shared" si="12"/>
        <v>-0.5008714737589568</v>
      </c>
      <c r="H68" s="10">
        <f t="shared" si="13"/>
        <v>-7759</v>
      </c>
      <c r="I68" s="35">
        <f t="shared" si="14"/>
        <v>-0.010030937018023107</v>
      </c>
      <c r="J68" s="3">
        <v>7569.107</v>
      </c>
      <c r="K68" s="14">
        <v>7057.813</v>
      </c>
      <c r="L68" s="35">
        <f t="shared" si="15"/>
        <v>-0.06755010861915413</v>
      </c>
      <c r="M68" s="14">
        <f t="shared" si="16"/>
        <v>-511.29399999999987</v>
      </c>
      <c r="N68" s="3"/>
    </row>
    <row r="69" spans="1:14" ht="15">
      <c r="A69" s="4">
        <v>77</v>
      </c>
      <c r="B69" s="7" t="s">
        <v>69</v>
      </c>
      <c r="C69" s="14">
        <v>34229</v>
      </c>
      <c r="D69" s="14">
        <v>29178</v>
      </c>
      <c r="E69" s="102">
        <v>29715</v>
      </c>
      <c r="F69" s="41">
        <f t="shared" si="11"/>
        <v>0.002469900297983933</v>
      </c>
      <c r="G69" s="17">
        <f t="shared" si="12"/>
        <v>-0.13187647900902744</v>
      </c>
      <c r="H69" s="10">
        <f t="shared" si="13"/>
        <v>-4514</v>
      </c>
      <c r="I69" s="35">
        <f t="shared" si="14"/>
        <v>-0.005835758435282421</v>
      </c>
      <c r="J69" s="3">
        <v>29791.6</v>
      </c>
      <c r="K69" s="14">
        <v>29651.95</v>
      </c>
      <c r="L69" s="35">
        <f t="shared" si="15"/>
        <v>-0.004687562937203703</v>
      </c>
      <c r="M69" s="14">
        <f t="shared" si="16"/>
        <v>-139.64999999999782</v>
      </c>
      <c r="N69" s="3"/>
    </row>
    <row r="70" spans="1:14" ht="15">
      <c r="A70" s="4">
        <v>78</v>
      </c>
      <c r="B70" s="7" t="s">
        <v>70</v>
      </c>
      <c r="C70" s="14">
        <v>9466</v>
      </c>
      <c r="D70" s="14">
        <v>15989</v>
      </c>
      <c r="E70" s="102">
        <v>16280</v>
      </c>
      <c r="F70" s="41">
        <f t="shared" si="11"/>
        <v>0.0013531878462452777</v>
      </c>
      <c r="G70" s="17">
        <f t="shared" si="12"/>
        <v>0.7198394253116417</v>
      </c>
      <c r="H70" s="10">
        <f t="shared" si="13"/>
        <v>6814</v>
      </c>
      <c r="I70" s="35">
        <f t="shared" si="14"/>
        <v>0.008809228617194156</v>
      </c>
      <c r="J70" s="3">
        <v>16748.68</v>
      </c>
      <c r="K70" s="14">
        <v>15933.04</v>
      </c>
      <c r="L70" s="35">
        <f t="shared" si="15"/>
        <v>-0.048698763126407536</v>
      </c>
      <c r="M70" s="14">
        <f t="shared" si="16"/>
        <v>-815.6399999999994</v>
      </c>
      <c r="N70" s="3"/>
    </row>
    <row r="71" spans="1:14" ht="15">
      <c r="A71" s="4">
        <v>79</v>
      </c>
      <c r="B71" s="7" t="s">
        <v>71</v>
      </c>
      <c r="C71" s="14">
        <v>43111</v>
      </c>
      <c r="D71" s="14">
        <v>44415</v>
      </c>
      <c r="E71" s="102">
        <v>44930</v>
      </c>
      <c r="F71" s="41">
        <f t="shared" si="11"/>
        <v>0.003734565720626556</v>
      </c>
      <c r="G71" s="17">
        <f t="shared" si="12"/>
        <v>0.04219340771496834</v>
      </c>
      <c r="H71" s="10">
        <f t="shared" si="13"/>
        <v>1819</v>
      </c>
      <c r="I71" s="35">
        <f t="shared" si="14"/>
        <v>0.002351627069955411</v>
      </c>
      <c r="J71" s="3">
        <v>49583.88</v>
      </c>
      <c r="K71" s="14">
        <v>49547.01</v>
      </c>
      <c r="L71" s="35">
        <f t="shared" si="15"/>
        <v>-0.0007435884404365965</v>
      </c>
      <c r="M71" s="14">
        <f t="shared" si="16"/>
        <v>-36.86999999999534</v>
      </c>
      <c r="N71" s="3"/>
    </row>
    <row r="72" spans="1:14" ht="15">
      <c r="A72" s="4">
        <v>80</v>
      </c>
      <c r="B72" s="7" t="s">
        <v>72</v>
      </c>
      <c r="C72" s="14">
        <v>212223</v>
      </c>
      <c r="D72" s="14">
        <v>226512</v>
      </c>
      <c r="E72" s="102">
        <v>234335</v>
      </c>
      <c r="F72" s="41">
        <f t="shared" si="11"/>
        <v>0.0194778423802142</v>
      </c>
      <c r="G72" s="17">
        <f t="shared" si="12"/>
        <v>0.10419228830051408</v>
      </c>
      <c r="H72" s="10">
        <f t="shared" si="13"/>
        <v>22112</v>
      </c>
      <c r="I72" s="35">
        <f t="shared" si="14"/>
        <v>0.028586683766274903</v>
      </c>
      <c r="J72" s="3">
        <v>228762</v>
      </c>
      <c r="K72" s="14">
        <v>234554.2</v>
      </c>
      <c r="L72" s="35">
        <f t="shared" si="15"/>
        <v>0.025319764646226258</v>
      </c>
      <c r="M72" s="14">
        <f t="shared" si="16"/>
        <v>5792.200000000012</v>
      </c>
      <c r="N72" s="3"/>
    </row>
    <row r="73" spans="1:14" ht="15">
      <c r="A73" s="4">
        <v>81</v>
      </c>
      <c r="B73" s="7" t="s">
        <v>73</v>
      </c>
      <c r="C73" s="14">
        <v>272100</v>
      </c>
      <c r="D73" s="14">
        <v>291823</v>
      </c>
      <c r="E73" s="102">
        <v>306747</v>
      </c>
      <c r="F73" s="41">
        <f t="shared" si="11"/>
        <v>0.025496702228022125</v>
      </c>
      <c r="G73" s="17">
        <f t="shared" si="12"/>
        <v>0.1273318632855568</v>
      </c>
      <c r="H73" s="10">
        <f t="shared" si="13"/>
        <v>34647</v>
      </c>
      <c r="I73" s="35">
        <f t="shared" si="14"/>
        <v>0.044792096257693856</v>
      </c>
      <c r="J73" s="3">
        <v>299151.7</v>
      </c>
      <c r="K73" s="14">
        <v>302125.2</v>
      </c>
      <c r="L73" s="35">
        <f t="shared" si="15"/>
        <v>0.00993977303154219</v>
      </c>
      <c r="M73" s="14">
        <f t="shared" si="16"/>
        <v>2973.5</v>
      </c>
      <c r="N73" s="3"/>
    </row>
    <row r="74" spans="1:14" ht="15">
      <c r="A74" s="4">
        <v>82</v>
      </c>
      <c r="B74" s="7" t="s">
        <v>74</v>
      </c>
      <c r="C74" s="14">
        <v>269279</v>
      </c>
      <c r="D74" s="14">
        <v>294125</v>
      </c>
      <c r="E74" s="102">
        <v>305644</v>
      </c>
      <c r="F74" s="41">
        <f t="shared" si="11"/>
        <v>0.025405021257849613</v>
      </c>
      <c r="G74" s="17">
        <f t="shared" si="12"/>
        <v>0.1350458075081978</v>
      </c>
      <c r="H74" s="10">
        <f t="shared" si="13"/>
        <v>36365</v>
      </c>
      <c r="I74" s="35">
        <f t="shared" si="14"/>
        <v>0.04701314920226966</v>
      </c>
      <c r="J74" s="3">
        <v>311101.4</v>
      </c>
      <c r="K74" s="14">
        <v>322127.3</v>
      </c>
      <c r="L74" s="35">
        <f t="shared" si="15"/>
        <v>0.03544149913822298</v>
      </c>
      <c r="M74" s="14">
        <f t="shared" si="16"/>
        <v>11025.899999999965</v>
      </c>
      <c r="N74" s="3"/>
    </row>
    <row r="75" spans="1:14" ht="15">
      <c r="A75" s="4">
        <v>84</v>
      </c>
      <c r="B75" s="7" t="s">
        <v>75</v>
      </c>
      <c r="C75" s="14">
        <v>9774</v>
      </c>
      <c r="D75" s="14">
        <v>9814</v>
      </c>
      <c r="E75" s="102">
        <v>9238</v>
      </c>
      <c r="F75" s="41">
        <f t="shared" si="11"/>
        <v>0.0007678592950622774</v>
      </c>
      <c r="G75" s="17">
        <f t="shared" si="12"/>
        <v>-0.05483936975649683</v>
      </c>
      <c r="H75" s="10">
        <f t="shared" si="13"/>
        <v>-536</v>
      </c>
      <c r="I75" s="35">
        <f t="shared" si="14"/>
        <v>-0.0006929478336976911</v>
      </c>
      <c r="J75" s="3">
        <v>9514.36</v>
      </c>
      <c r="K75" s="14">
        <v>8955.385</v>
      </c>
      <c r="L75" s="35">
        <f t="shared" si="15"/>
        <v>-0.05875066741220643</v>
      </c>
      <c r="M75" s="14">
        <f t="shared" si="16"/>
        <v>-558.9750000000004</v>
      </c>
      <c r="N75" s="3"/>
    </row>
    <row r="76" spans="1:14" ht="15">
      <c r="A76" s="4">
        <v>85</v>
      </c>
      <c r="B76" s="7" t="s">
        <v>76</v>
      </c>
      <c r="C76" s="14">
        <v>426257</v>
      </c>
      <c r="D76" s="14">
        <v>493841</v>
      </c>
      <c r="E76" s="102">
        <v>501733</v>
      </c>
      <c r="F76" s="41">
        <f t="shared" si="11"/>
        <v>0.04170386963514631</v>
      </c>
      <c r="G76" s="17">
        <f t="shared" si="12"/>
        <v>0.17706688687810407</v>
      </c>
      <c r="H76" s="10">
        <f t="shared" si="13"/>
        <v>75476</v>
      </c>
      <c r="I76" s="35">
        <f t="shared" si="14"/>
        <v>0.09757636323911742</v>
      </c>
      <c r="J76" s="3">
        <v>512566.7</v>
      </c>
      <c r="K76" s="14">
        <v>515532.8</v>
      </c>
      <c r="L76" s="35">
        <f t="shared" si="15"/>
        <v>0.005786759069600067</v>
      </c>
      <c r="M76" s="14">
        <f t="shared" si="16"/>
        <v>2966.0999999999767</v>
      </c>
      <c r="N76" s="3"/>
    </row>
    <row r="77" spans="1:14" ht="15">
      <c r="A77" s="4">
        <v>86</v>
      </c>
      <c r="B77" s="7" t="s">
        <v>77</v>
      </c>
      <c r="C77" s="14">
        <v>216393</v>
      </c>
      <c r="D77" s="14">
        <v>250112</v>
      </c>
      <c r="E77" s="102">
        <v>253916</v>
      </c>
      <c r="F77" s="41">
        <f t="shared" si="11"/>
        <v>0.02110540817980442</v>
      </c>
      <c r="G77" s="17">
        <f t="shared" si="12"/>
        <v>0.17340209711035015</v>
      </c>
      <c r="H77" s="10">
        <f t="shared" si="13"/>
        <v>37523</v>
      </c>
      <c r="I77" s="35">
        <f t="shared" si="14"/>
        <v>0.048510226798206095</v>
      </c>
      <c r="J77" s="3">
        <v>250935.2</v>
      </c>
      <c r="K77" s="14">
        <v>253341.3</v>
      </c>
      <c r="L77" s="35">
        <f t="shared" si="15"/>
        <v>0.00958853122240314</v>
      </c>
      <c r="M77" s="14">
        <f t="shared" si="16"/>
        <v>2406.0999999999767</v>
      </c>
      <c r="N77" s="3"/>
    </row>
    <row r="78" spans="1:14" ht="15">
      <c r="A78" s="4">
        <v>87</v>
      </c>
      <c r="B78" s="7" t="s">
        <v>78</v>
      </c>
      <c r="C78" s="14">
        <v>16600</v>
      </c>
      <c r="D78" s="14">
        <v>18830</v>
      </c>
      <c r="E78" s="102">
        <v>19944</v>
      </c>
      <c r="F78" s="41">
        <f t="shared" si="11"/>
        <v>0.0016577382312970405</v>
      </c>
      <c r="G78" s="17">
        <f t="shared" si="12"/>
        <v>0.20144578313253012</v>
      </c>
      <c r="H78" s="10">
        <f t="shared" si="13"/>
        <v>3344</v>
      </c>
      <c r="I78" s="35">
        <f t="shared" si="14"/>
        <v>0.0043231670818751474</v>
      </c>
      <c r="J78" s="3">
        <v>18891.03</v>
      </c>
      <c r="K78" s="14">
        <v>19262.41</v>
      </c>
      <c r="L78" s="35">
        <f t="shared" si="15"/>
        <v>0.019659065704728702</v>
      </c>
      <c r="M78" s="14">
        <f t="shared" si="16"/>
        <v>371.380000000001</v>
      </c>
      <c r="N78" s="3"/>
    </row>
    <row r="79" spans="1:14" ht="15">
      <c r="A79" s="4">
        <v>88</v>
      </c>
      <c r="B79" s="7" t="s">
        <v>79</v>
      </c>
      <c r="C79" s="14">
        <v>25812</v>
      </c>
      <c r="D79" s="14">
        <v>30667</v>
      </c>
      <c r="E79" s="102">
        <v>30569</v>
      </c>
      <c r="F79" s="41">
        <f t="shared" si="11"/>
        <v>0.0025408844761592073</v>
      </c>
      <c r="G79" s="17">
        <f t="shared" si="12"/>
        <v>0.184294126762746</v>
      </c>
      <c r="H79" s="10">
        <f t="shared" si="13"/>
        <v>4757</v>
      </c>
      <c r="I79" s="35">
        <f t="shared" si="14"/>
        <v>0.006149912024067009</v>
      </c>
      <c r="J79" s="3">
        <v>30304.63</v>
      </c>
      <c r="K79" s="14">
        <v>30844.49</v>
      </c>
      <c r="L79" s="35">
        <f t="shared" si="15"/>
        <v>0.017814439575734815</v>
      </c>
      <c r="M79" s="14">
        <f t="shared" si="16"/>
        <v>539.8600000000006</v>
      </c>
      <c r="N79" s="3"/>
    </row>
    <row r="80" spans="1:14" ht="15">
      <c r="A80" s="4">
        <v>90</v>
      </c>
      <c r="B80" s="7" t="s">
        <v>80</v>
      </c>
      <c r="C80" s="14">
        <v>10747</v>
      </c>
      <c r="D80" s="14">
        <v>10781</v>
      </c>
      <c r="E80" s="102">
        <v>11347</v>
      </c>
      <c r="F80" s="41">
        <f t="shared" si="11"/>
        <v>0.0009431586296895065</v>
      </c>
      <c r="G80" s="17">
        <f t="shared" si="12"/>
        <v>0.05582953382339258</v>
      </c>
      <c r="H80" s="10">
        <f t="shared" si="13"/>
        <v>600</v>
      </c>
      <c r="I80" s="35">
        <f t="shared" si="14"/>
        <v>0.0007756878735421917</v>
      </c>
      <c r="J80" s="3">
        <v>11455.86</v>
      </c>
      <c r="K80" s="14">
        <v>11561.25</v>
      </c>
      <c r="L80" s="35">
        <f t="shared" si="15"/>
        <v>0.009199658515379851</v>
      </c>
      <c r="M80" s="14">
        <f t="shared" si="16"/>
        <v>105.38999999999942</v>
      </c>
      <c r="N80" s="3"/>
    </row>
    <row r="81" spans="1:14" ht="15">
      <c r="A81" s="4">
        <v>91</v>
      </c>
      <c r="B81" s="7" t="s">
        <v>81</v>
      </c>
      <c r="C81" s="14">
        <v>1962</v>
      </c>
      <c r="D81" s="14">
        <v>2100</v>
      </c>
      <c r="E81" s="102">
        <v>2135</v>
      </c>
      <c r="F81" s="41">
        <f t="shared" si="11"/>
        <v>0.000177460445438186</v>
      </c>
      <c r="G81" s="17">
        <f t="shared" si="12"/>
        <v>0.08817533129459736</v>
      </c>
      <c r="H81" s="10">
        <f t="shared" si="13"/>
        <v>173</v>
      </c>
      <c r="I81" s="35">
        <f t="shared" si="14"/>
        <v>0.00022365667020466526</v>
      </c>
      <c r="J81" s="3">
        <v>1953.389</v>
      </c>
      <c r="K81" s="14">
        <v>1975.045</v>
      </c>
      <c r="L81" s="35">
        <f t="shared" si="15"/>
        <v>0.011086373477069943</v>
      </c>
      <c r="M81" s="14">
        <f t="shared" si="16"/>
        <v>21.656000000000176</v>
      </c>
      <c r="N81" s="3"/>
    </row>
    <row r="82" spans="1:14" ht="15">
      <c r="A82" s="4">
        <v>92</v>
      </c>
      <c r="B82" s="7" t="s">
        <v>82</v>
      </c>
      <c r="C82" s="14">
        <v>21996</v>
      </c>
      <c r="D82" s="14">
        <v>12693</v>
      </c>
      <c r="E82" s="102">
        <v>12906</v>
      </c>
      <c r="F82" s="41">
        <f t="shared" si="11"/>
        <v>0.0010727421587003413</v>
      </c>
      <c r="G82" s="17">
        <f t="shared" si="12"/>
        <v>-0.4132569558101473</v>
      </c>
      <c r="H82" s="10">
        <f t="shared" si="13"/>
        <v>-9090</v>
      </c>
      <c r="I82" s="35">
        <f t="shared" si="14"/>
        <v>-0.011751671284164203</v>
      </c>
      <c r="J82" s="3">
        <v>12773.84</v>
      </c>
      <c r="K82" s="14">
        <v>12139.08</v>
      </c>
      <c r="L82" s="35">
        <f t="shared" si="15"/>
        <v>-0.049692183399823404</v>
      </c>
      <c r="M82" s="14">
        <f t="shared" si="16"/>
        <v>-634.7600000000002</v>
      </c>
      <c r="N82" s="3"/>
    </row>
    <row r="83" spans="1:14" ht="15">
      <c r="A83" s="4">
        <v>93</v>
      </c>
      <c r="B83" s="7" t="s">
        <v>83</v>
      </c>
      <c r="C83" s="14">
        <v>43443</v>
      </c>
      <c r="D83" s="14">
        <v>50466</v>
      </c>
      <c r="E83" s="102">
        <v>51828</v>
      </c>
      <c r="F83" s="41">
        <f t="shared" si="11"/>
        <v>0.004307925042702719</v>
      </c>
      <c r="G83" s="17">
        <f t="shared" si="12"/>
        <v>0.19301153235273807</v>
      </c>
      <c r="H83" s="10">
        <f t="shared" si="13"/>
        <v>8385</v>
      </c>
      <c r="I83" s="35">
        <f t="shared" si="14"/>
        <v>0.010840238032752128</v>
      </c>
      <c r="J83" s="3">
        <v>52287.5</v>
      </c>
      <c r="K83" s="14">
        <v>53496.8</v>
      </c>
      <c r="L83" s="35">
        <f t="shared" si="15"/>
        <v>0.023127898637341677</v>
      </c>
      <c r="M83" s="14">
        <f t="shared" si="16"/>
        <v>1209.300000000003</v>
      </c>
      <c r="N83" s="3"/>
    </row>
    <row r="84" spans="1:14" ht="15">
      <c r="A84" s="4">
        <v>94</v>
      </c>
      <c r="B84" s="7" t="s">
        <v>84</v>
      </c>
      <c r="C84" s="14">
        <v>32057</v>
      </c>
      <c r="D84" s="14">
        <v>37392</v>
      </c>
      <c r="E84" s="102">
        <v>37810</v>
      </c>
      <c r="F84" s="41">
        <f t="shared" si="11"/>
        <v>0.003142753837010685</v>
      </c>
      <c r="G84" s="17">
        <f t="shared" si="12"/>
        <v>0.17946158405340487</v>
      </c>
      <c r="H84" s="10">
        <f t="shared" si="13"/>
        <v>5753</v>
      </c>
      <c r="I84" s="35">
        <f t="shared" si="14"/>
        <v>0.007437553894147047</v>
      </c>
      <c r="J84" s="3">
        <v>38479.71</v>
      </c>
      <c r="K84" s="14">
        <v>39190.18</v>
      </c>
      <c r="L84" s="35">
        <f t="shared" si="15"/>
        <v>0.018463496736331984</v>
      </c>
      <c r="M84" s="14">
        <f t="shared" si="16"/>
        <v>710.4700000000012</v>
      </c>
      <c r="N84" s="3"/>
    </row>
    <row r="85" spans="1:14" ht="15">
      <c r="A85" s="4">
        <v>95</v>
      </c>
      <c r="B85" s="7" t="s">
        <v>85</v>
      </c>
      <c r="C85" s="14">
        <v>81455</v>
      </c>
      <c r="D85" s="14">
        <v>70555</v>
      </c>
      <c r="E85" s="102">
        <v>72000</v>
      </c>
      <c r="F85" s="41">
        <f t="shared" si="11"/>
        <v>0.005984614553418919</v>
      </c>
      <c r="G85" s="17">
        <f t="shared" si="12"/>
        <v>-0.1160763611810202</v>
      </c>
      <c r="H85" s="10">
        <f t="shared" si="13"/>
        <v>-9455</v>
      </c>
      <c r="I85" s="35">
        <f t="shared" si="14"/>
        <v>-0.01222354807390237</v>
      </c>
      <c r="J85" s="3">
        <v>71641.11</v>
      </c>
      <c r="K85" s="14">
        <v>71382.36</v>
      </c>
      <c r="L85" s="35">
        <f t="shared" si="15"/>
        <v>-0.003611753084227757</v>
      </c>
      <c r="M85" s="14">
        <f t="shared" si="16"/>
        <v>-258.75</v>
      </c>
      <c r="N85" s="3"/>
    </row>
    <row r="86" spans="1:14" ht="15">
      <c r="A86" s="4">
        <v>96</v>
      </c>
      <c r="B86" s="7" t="s">
        <v>86</v>
      </c>
      <c r="C86" s="14">
        <v>286268</v>
      </c>
      <c r="D86" s="14">
        <v>294743</v>
      </c>
      <c r="E86" s="102">
        <v>296379</v>
      </c>
      <c r="F86" s="41">
        <f t="shared" si="11"/>
        <v>0.024634917732329804</v>
      </c>
      <c r="G86" s="17">
        <f t="shared" si="12"/>
        <v>0.03532004974359691</v>
      </c>
      <c r="H86" s="10">
        <f t="shared" si="13"/>
        <v>10111</v>
      </c>
      <c r="I86" s="35">
        <f t="shared" si="14"/>
        <v>0.0130716334823085</v>
      </c>
      <c r="J86" s="3">
        <v>299764.6</v>
      </c>
      <c r="K86" s="14">
        <v>299252</v>
      </c>
      <c r="L86" s="35">
        <f t="shared" si="15"/>
        <v>-0.0017100084532996117</v>
      </c>
      <c r="M86" s="14">
        <f t="shared" si="16"/>
        <v>-512.5999999999767</v>
      </c>
      <c r="N86" s="3"/>
    </row>
    <row r="87" spans="1:14" ht="15">
      <c r="A87" s="4">
        <v>97</v>
      </c>
      <c r="B87" s="7" t="s">
        <v>87</v>
      </c>
      <c r="C87" s="14">
        <v>4786</v>
      </c>
      <c r="D87" s="14">
        <v>12967</v>
      </c>
      <c r="E87" s="102">
        <v>13806</v>
      </c>
      <c r="F87" s="41">
        <f t="shared" si="11"/>
        <v>0.0011475498406180776</v>
      </c>
      <c r="G87" s="17">
        <f t="shared" si="12"/>
        <v>1.8846636021730045</v>
      </c>
      <c r="H87" s="10">
        <f t="shared" si="13"/>
        <v>9020</v>
      </c>
      <c r="I87" s="35">
        <f t="shared" si="14"/>
        <v>0.01166117436558428</v>
      </c>
      <c r="J87" s="3">
        <v>12737.35</v>
      </c>
      <c r="K87" s="14">
        <v>13700.19</v>
      </c>
      <c r="L87" s="35">
        <f t="shared" si="15"/>
        <v>0.07559186172948062</v>
      </c>
      <c r="M87" s="14">
        <f t="shared" si="16"/>
        <v>962.8400000000001</v>
      </c>
      <c r="N87" s="3"/>
    </row>
    <row r="88" spans="1:14" ht="15">
      <c r="A88" s="4">
        <v>98</v>
      </c>
      <c r="B88" s="7" t="s">
        <v>88</v>
      </c>
      <c r="C88" s="14">
        <v>2469</v>
      </c>
      <c r="D88" s="14">
        <v>1958</v>
      </c>
      <c r="E88" s="102">
        <v>1981</v>
      </c>
      <c r="F88" s="41">
        <f t="shared" si="11"/>
        <v>0.00016466001986559554</v>
      </c>
      <c r="G88" s="17">
        <f t="shared" si="12"/>
        <v>-0.1976508707978939</v>
      </c>
      <c r="H88" s="10">
        <f t="shared" si="13"/>
        <v>-488</v>
      </c>
      <c r="I88" s="35">
        <f t="shared" si="14"/>
        <v>-0.0006308928038143159</v>
      </c>
      <c r="J88" s="3">
        <v>1947.442</v>
      </c>
      <c r="K88" s="14">
        <v>1924.877</v>
      </c>
      <c r="L88" s="35">
        <f t="shared" si="15"/>
        <v>-0.011586994631932584</v>
      </c>
      <c r="M88" s="14">
        <f t="shared" si="16"/>
        <v>-22.565000000000055</v>
      </c>
      <c r="N88" s="3"/>
    </row>
    <row r="89" spans="1:14" ht="15.75" thickBot="1">
      <c r="A89" s="5">
        <v>99</v>
      </c>
      <c r="B89" s="8" t="s">
        <v>89</v>
      </c>
      <c r="C89" s="14">
        <v>3745</v>
      </c>
      <c r="D89" s="14">
        <v>3497</v>
      </c>
      <c r="E89" s="102">
        <v>3560</v>
      </c>
      <c r="F89" s="41">
        <f t="shared" si="11"/>
        <v>0.0002959059418079354</v>
      </c>
      <c r="G89" s="17">
        <f t="shared" si="12"/>
        <v>-0.049399198931909215</v>
      </c>
      <c r="H89" s="10">
        <f t="shared" si="13"/>
        <v>-185</v>
      </c>
      <c r="I89" s="66">
        <f t="shared" si="14"/>
        <v>-0.00023917042767550908</v>
      </c>
      <c r="J89" s="3">
        <v>3489.632</v>
      </c>
      <c r="K89" s="19">
        <v>3481.712</v>
      </c>
      <c r="L89" s="35">
        <f t="shared" si="15"/>
        <v>-0.002269580288122092</v>
      </c>
      <c r="M89" s="14">
        <f t="shared" si="16"/>
        <v>-7.920000000000073</v>
      </c>
      <c r="N89" s="3"/>
    </row>
    <row r="90" spans="1:14" s="65" customFormat="1" ht="15.75" thickBot="1">
      <c r="A90" s="173" t="s">
        <v>90</v>
      </c>
      <c r="B90" s="174"/>
      <c r="C90" s="55">
        <v>11257343</v>
      </c>
      <c r="D90" s="55">
        <v>11748042</v>
      </c>
      <c r="E90" s="55">
        <v>12030850</v>
      </c>
      <c r="F90" s="43">
        <f t="shared" si="11"/>
        <v>1</v>
      </c>
      <c r="G90" s="26">
        <f t="shared" si="12"/>
        <v>0.06871132912979555</v>
      </c>
      <c r="H90" s="55">
        <f t="shared" si="13"/>
        <v>773507</v>
      </c>
      <c r="I90" s="67">
        <f t="shared" si="14"/>
        <v>1</v>
      </c>
      <c r="J90" s="56">
        <v>12228735</v>
      </c>
      <c r="K90" s="55">
        <v>12298270</v>
      </c>
      <c r="L90" s="37">
        <f t="shared" si="15"/>
        <v>0.005686197304954274</v>
      </c>
      <c r="M90" s="14">
        <f t="shared" si="16"/>
        <v>69535</v>
      </c>
      <c r="N90" s="3"/>
    </row>
    <row r="91" spans="5:11" ht="15">
      <c r="E91" s="3"/>
      <c r="J91" s="98"/>
      <c r="K91" s="98"/>
    </row>
    <row r="92" ht="15">
      <c r="D92" s="3"/>
    </row>
  </sheetData>
  <sheetProtection/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L23" sqref="A21:L23"/>
    </sheetView>
  </sheetViews>
  <sheetFormatPr defaultColWidth="8.8515625" defaultRowHeight="15"/>
  <cols>
    <col min="1" max="1" width="13.7109375" style="0" bestFit="1" customWidth="1"/>
    <col min="2" max="2" width="34.421875" style="0" bestFit="1" customWidth="1"/>
    <col min="3" max="3" width="11.7109375" style="0" bestFit="1" customWidth="1"/>
    <col min="4" max="4" width="12.00390625" style="0" bestFit="1" customWidth="1"/>
    <col min="5" max="5" width="11.7109375" style="0" bestFit="1" customWidth="1"/>
    <col min="6" max="6" width="17.8515625" style="0" customWidth="1"/>
    <col min="7" max="7" width="27.140625" style="0" customWidth="1"/>
    <col min="8" max="8" width="26.421875" style="0" customWidth="1"/>
    <col min="9" max="9" width="20.421875" style="0" customWidth="1"/>
    <col min="10" max="11" width="21.28125" style="0" bestFit="1" customWidth="1"/>
    <col min="12" max="12" width="33.421875" style="0" customWidth="1"/>
    <col min="13" max="13" width="32.140625" style="0" customWidth="1"/>
  </cols>
  <sheetData>
    <row r="1" spans="1:13" ht="45.75" thickBot="1">
      <c r="A1" s="39" t="s">
        <v>1</v>
      </c>
      <c r="B1" s="18" t="s">
        <v>91</v>
      </c>
      <c r="C1" s="140">
        <v>40969</v>
      </c>
      <c r="D1" s="95">
        <v>41306</v>
      </c>
      <c r="E1" s="103">
        <v>41334</v>
      </c>
      <c r="F1" s="42" t="s">
        <v>284</v>
      </c>
      <c r="G1" s="119" t="s">
        <v>298</v>
      </c>
      <c r="H1" s="72" t="s">
        <v>299</v>
      </c>
      <c r="I1" s="42" t="s">
        <v>294</v>
      </c>
      <c r="J1" s="72" t="s">
        <v>285</v>
      </c>
      <c r="K1" s="122" t="s">
        <v>295</v>
      </c>
      <c r="L1" s="53" t="s">
        <v>300</v>
      </c>
      <c r="M1" s="15" t="s">
        <v>301</v>
      </c>
    </row>
    <row r="2" spans="1:14" ht="15">
      <c r="A2" s="97">
        <v>1</v>
      </c>
      <c r="B2" s="6" t="s">
        <v>2</v>
      </c>
      <c r="C2" s="14">
        <v>11985</v>
      </c>
      <c r="D2" s="13">
        <v>13290</v>
      </c>
      <c r="E2" s="101">
        <v>13485</v>
      </c>
      <c r="F2" s="40">
        <f aca="true" t="shared" si="0" ref="F2:F33">E2/$E$90</f>
        <v>0.008711960678919188</v>
      </c>
      <c r="G2" s="16">
        <f aca="true" t="shared" si="1" ref="G2:G33">(E2-C2)/C2</f>
        <v>0.1251564455569462</v>
      </c>
      <c r="H2" s="14">
        <f aca="true" t="shared" si="2" ref="H2:H33">E2-C2</f>
        <v>1500</v>
      </c>
      <c r="I2" s="45">
        <f aca="true" t="shared" si="3" ref="I2:I33">H2/$H$90</f>
        <v>0.0184499575650976</v>
      </c>
      <c r="J2" s="117">
        <v>13434.31</v>
      </c>
      <c r="K2" s="125">
        <v>13566.42</v>
      </c>
      <c r="L2" s="45">
        <f aca="true" t="shared" si="4" ref="L2:L33">(K2-J2)/J2</f>
        <v>0.009833776353232923</v>
      </c>
      <c r="M2" s="14">
        <f aca="true" t="shared" si="5" ref="M2:M33">K2-J2</f>
        <v>132.11000000000058</v>
      </c>
      <c r="N2" s="3"/>
    </row>
    <row r="3" spans="1:14" ht="15">
      <c r="A3" s="96">
        <v>2</v>
      </c>
      <c r="B3" s="7" t="s">
        <v>3</v>
      </c>
      <c r="C3" s="120">
        <v>1972</v>
      </c>
      <c r="D3" s="14">
        <v>2097</v>
      </c>
      <c r="E3" s="102">
        <v>2109</v>
      </c>
      <c r="F3" s="41">
        <f t="shared" si="0"/>
        <v>0.0013625157635773501</v>
      </c>
      <c r="G3" s="17">
        <f t="shared" si="1"/>
        <v>0.06947261663286004</v>
      </c>
      <c r="H3" s="14">
        <f t="shared" si="2"/>
        <v>137</v>
      </c>
      <c r="I3" s="35">
        <f t="shared" si="3"/>
        <v>0.001685096124278914</v>
      </c>
      <c r="J3" s="117">
        <v>2447.2</v>
      </c>
      <c r="K3" s="117">
        <v>2430.226</v>
      </c>
      <c r="L3" s="35">
        <f t="shared" si="4"/>
        <v>-0.00693609022556379</v>
      </c>
      <c r="M3" s="14">
        <f t="shared" si="5"/>
        <v>-16.973999999999705</v>
      </c>
      <c r="N3" s="3"/>
    </row>
    <row r="4" spans="1:14" ht="15">
      <c r="A4" s="96">
        <v>3</v>
      </c>
      <c r="B4" s="7" t="s">
        <v>4</v>
      </c>
      <c r="C4" s="120">
        <v>1016</v>
      </c>
      <c r="D4" s="14">
        <v>1191</v>
      </c>
      <c r="E4" s="102">
        <v>1205</v>
      </c>
      <c r="F4" s="41">
        <f t="shared" si="0"/>
        <v>0.0007784881437224784</v>
      </c>
      <c r="G4" s="17">
        <f t="shared" si="1"/>
        <v>0.1860236220472441</v>
      </c>
      <c r="H4" s="14">
        <f t="shared" si="2"/>
        <v>189</v>
      </c>
      <c r="I4" s="35">
        <f t="shared" si="3"/>
        <v>0.002324694653202298</v>
      </c>
      <c r="J4" s="117">
        <v>1172.164</v>
      </c>
      <c r="K4" s="117">
        <v>1191.413</v>
      </c>
      <c r="L4" s="35">
        <f t="shared" si="4"/>
        <v>0.01642176350749556</v>
      </c>
      <c r="M4" s="14">
        <f t="shared" si="5"/>
        <v>19.249000000000024</v>
      </c>
      <c r="N4" s="3"/>
    </row>
    <row r="5" spans="1:14" ht="15">
      <c r="A5" s="96">
        <v>5</v>
      </c>
      <c r="B5" s="7" t="s">
        <v>5</v>
      </c>
      <c r="C5" s="120">
        <v>730</v>
      </c>
      <c r="D5" s="14">
        <v>765</v>
      </c>
      <c r="E5" s="102">
        <v>745</v>
      </c>
      <c r="F5" s="41">
        <f t="shared" si="0"/>
        <v>0.0004813059477786277</v>
      </c>
      <c r="G5" s="17">
        <f t="shared" si="1"/>
        <v>0.02054794520547945</v>
      </c>
      <c r="H5" s="14">
        <f t="shared" si="2"/>
        <v>15</v>
      </c>
      <c r="I5" s="35">
        <f t="shared" si="3"/>
        <v>0.000184499575650976</v>
      </c>
      <c r="J5" s="117">
        <v>777.0189</v>
      </c>
      <c r="K5" s="117">
        <v>757.2551</v>
      </c>
      <c r="L5" s="35">
        <f t="shared" si="4"/>
        <v>-0.02543541733669549</v>
      </c>
      <c r="M5" s="14">
        <f t="shared" si="5"/>
        <v>-19.76380000000006</v>
      </c>
      <c r="N5" s="3"/>
    </row>
    <row r="6" spans="1:14" ht="15">
      <c r="A6" s="96">
        <v>6</v>
      </c>
      <c r="B6" s="7" t="s">
        <v>6</v>
      </c>
      <c r="C6" s="120">
        <v>47</v>
      </c>
      <c r="D6" s="14">
        <v>47</v>
      </c>
      <c r="E6" s="102">
        <v>48</v>
      </c>
      <c r="F6" s="41">
        <f t="shared" si="0"/>
        <v>3.101031609848876E-05</v>
      </c>
      <c r="G6" s="17">
        <f t="shared" si="1"/>
        <v>0.02127659574468085</v>
      </c>
      <c r="H6" s="14">
        <f t="shared" si="2"/>
        <v>1</v>
      </c>
      <c r="I6" s="35">
        <f t="shared" si="3"/>
        <v>1.2299971710065067E-05</v>
      </c>
      <c r="J6" s="117">
        <v>49.46623</v>
      </c>
      <c r="K6" s="117">
        <v>50.56186</v>
      </c>
      <c r="L6" s="35">
        <f t="shared" si="4"/>
        <v>0.02214904996802869</v>
      </c>
      <c r="M6" s="14">
        <f t="shared" si="5"/>
        <v>1.0956299999999999</v>
      </c>
      <c r="N6" s="3"/>
    </row>
    <row r="7" spans="1:14" ht="15">
      <c r="A7" s="96">
        <v>7</v>
      </c>
      <c r="B7" s="7" t="s">
        <v>7</v>
      </c>
      <c r="C7" s="120">
        <v>933</v>
      </c>
      <c r="D7" s="14">
        <v>914</v>
      </c>
      <c r="E7" s="102">
        <v>933</v>
      </c>
      <c r="F7" s="41">
        <f t="shared" si="0"/>
        <v>0.0006027630191643754</v>
      </c>
      <c r="G7" s="17">
        <f t="shared" si="1"/>
        <v>0</v>
      </c>
      <c r="H7" s="14">
        <f>E7-C7</f>
        <v>0</v>
      </c>
      <c r="I7" s="35">
        <f t="shared" si="3"/>
        <v>0</v>
      </c>
      <c r="J7" s="117">
        <v>957.8547</v>
      </c>
      <c r="K7" s="117">
        <v>975.98</v>
      </c>
      <c r="L7" s="35">
        <f t="shared" si="4"/>
        <v>0.01892280739448273</v>
      </c>
      <c r="M7" s="14">
        <f t="shared" si="5"/>
        <v>18.12530000000004</v>
      </c>
      <c r="N7" s="3"/>
    </row>
    <row r="8" spans="1:14" ht="15">
      <c r="A8" s="96">
        <v>8</v>
      </c>
      <c r="B8" s="7" t="s">
        <v>8</v>
      </c>
      <c r="C8" s="120">
        <v>4354</v>
      </c>
      <c r="D8" s="14">
        <v>4476</v>
      </c>
      <c r="E8" s="102">
        <v>4536</v>
      </c>
      <c r="F8" s="41">
        <f t="shared" si="0"/>
        <v>0.002930474871307188</v>
      </c>
      <c r="G8" s="17">
        <f t="shared" si="1"/>
        <v>0.04180064308681672</v>
      </c>
      <c r="H8" s="14">
        <f t="shared" si="2"/>
        <v>182</v>
      </c>
      <c r="I8" s="35">
        <f>H8/$H$90</f>
        <v>0.002238594851231842</v>
      </c>
      <c r="J8" s="117">
        <v>4669.207</v>
      </c>
      <c r="K8" s="117">
        <v>4691.431</v>
      </c>
      <c r="L8" s="35">
        <f>(K8-J8)/J8</f>
        <v>0.004759694740455767</v>
      </c>
      <c r="M8" s="14">
        <f t="shared" si="5"/>
        <v>22.22399999999925</v>
      </c>
      <c r="N8" s="3"/>
    </row>
    <row r="9" spans="1:14" ht="15">
      <c r="A9" s="96">
        <v>9</v>
      </c>
      <c r="B9" s="7" t="s">
        <v>9</v>
      </c>
      <c r="C9" s="120">
        <v>270</v>
      </c>
      <c r="D9" s="14">
        <v>358</v>
      </c>
      <c r="E9" s="102">
        <v>370</v>
      </c>
      <c r="F9" s="41">
        <f t="shared" si="0"/>
        <v>0.00023903785325918422</v>
      </c>
      <c r="G9" s="17">
        <f>(E9-C9)/C9</f>
        <v>0.37037037037037035</v>
      </c>
      <c r="H9" s="14">
        <f t="shared" si="2"/>
        <v>100</v>
      </c>
      <c r="I9" s="35">
        <f t="shared" si="3"/>
        <v>0.0012299971710065067</v>
      </c>
      <c r="J9" s="117">
        <v>372.7477</v>
      </c>
      <c r="K9" s="117">
        <v>381.4565</v>
      </c>
      <c r="L9" s="35">
        <f t="shared" si="4"/>
        <v>0.02336379272092087</v>
      </c>
      <c r="M9" s="14">
        <f t="shared" si="5"/>
        <v>8.708799999999997</v>
      </c>
      <c r="N9" s="3"/>
    </row>
    <row r="10" spans="1:14" ht="15">
      <c r="A10" s="4">
        <v>10</v>
      </c>
      <c r="B10" s="7" t="s">
        <v>10</v>
      </c>
      <c r="C10" s="120">
        <v>39830</v>
      </c>
      <c r="D10" s="14">
        <v>40197</v>
      </c>
      <c r="E10" s="102">
        <v>40390</v>
      </c>
      <c r="F10" s="41">
        <f t="shared" si="0"/>
        <v>0.02609388890037419</v>
      </c>
      <c r="G10" s="17">
        <f t="shared" si="1"/>
        <v>0.014059753954305799</v>
      </c>
      <c r="H10" s="14">
        <f t="shared" si="2"/>
        <v>560</v>
      </c>
      <c r="I10" s="35">
        <f t="shared" si="3"/>
        <v>0.0068879841576364375</v>
      </c>
      <c r="J10" s="117">
        <v>40452.96</v>
      </c>
      <c r="K10" s="117">
        <v>40499.61</v>
      </c>
      <c r="L10" s="35">
        <f t="shared" si="4"/>
        <v>0.0011531912621474784</v>
      </c>
      <c r="M10" s="14">
        <f t="shared" si="5"/>
        <v>46.650000000001455</v>
      </c>
      <c r="N10" s="3"/>
    </row>
    <row r="11" spans="1:14" ht="15">
      <c r="A11" s="4">
        <v>11</v>
      </c>
      <c r="B11" s="7" t="s">
        <v>11</v>
      </c>
      <c r="C11" s="120">
        <v>582</v>
      </c>
      <c r="D11" s="14">
        <v>608</v>
      </c>
      <c r="E11" s="102">
        <v>624</v>
      </c>
      <c r="F11" s="41">
        <f t="shared" si="0"/>
        <v>0.00040313410928035395</v>
      </c>
      <c r="G11" s="17">
        <f t="shared" si="1"/>
        <v>0.07216494845360824</v>
      </c>
      <c r="H11" s="14">
        <f t="shared" si="2"/>
        <v>42</v>
      </c>
      <c r="I11" s="35">
        <f t="shared" si="3"/>
        <v>0.0005165988118227328</v>
      </c>
      <c r="J11" s="117">
        <v>615.2476</v>
      </c>
      <c r="K11" s="117">
        <v>623.9518</v>
      </c>
      <c r="L11" s="35">
        <f t="shared" si="4"/>
        <v>0.014147474935294366</v>
      </c>
      <c r="M11" s="14">
        <f t="shared" si="5"/>
        <v>8.704200000000014</v>
      </c>
      <c r="N11" s="3"/>
    </row>
    <row r="12" spans="1:14" ht="15">
      <c r="A12" s="4">
        <v>12</v>
      </c>
      <c r="B12" s="7" t="s">
        <v>12</v>
      </c>
      <c r="C12" s="120">
        <v>56</v>
      </c>
      <c r="D12" s="14">
        <v>53</v>
      </c>
      <c r="E12" s="102">
        <v>53</v>
      </c>
      <c r="F12" s="41">
        <f t="shared" si="0"/>
        <v>3.424055735874801E-05</v>
      </c>
      <c r="G12" s="17">
        <f t="shared" si="1"/>
        <v>-0.05357142857142857</v>
      </c>
      <c r="H12" s="14">
        <f t="shared" si="2"/>
        <v>-3</v>
      </c>
      <c r="I12" s="35">
        <f t="shared" si="3"/>
        <v>-3.68999151301952E-05</v>
      </c>
      <c r="J12" s="117">
        <v>53.00004</v>
      </c>
      <c r="K12" s="117">
        <v>53.41487</v>
      </c>
      <c r="L12" s="35">
        <f t="shared" si="4"/>
        <v>0.007826975224924397</v>
      </c>
      <c r="M12" s="14">
        <f t="shared" si="5"/>
        <v>0.41483000000000203</v>
      </c>
      <c r="N12" s="3"/>
    </row>
    <row r="13" spans="1:14" ht="15">
      <c r="A13" s="4">
        <v>13</v>
      </c>
      <c r="B13" s="7" t="s">
        <v>13</v>
      </c>
      <c r="C13" s="120">
        <v>16651</v>
      </c>
      <c r="D13" s="14">
        <v>18080</v>
      </c>
      <c r="E13" s="102">
        <v>18238</v>
      </c>
      <c r="F13" s="41">
        <f t="shared" si="0"/>
        <v>0.011782628020921627</v>
      </c>
      <c r="G13" s="17">
        <f t="shared" si="1"/>
        <v>0.09530959101555463</v>
      </c>
      <c r="H13" s="14">
        <f t="shared" si="2"/>
        <v>1587</v>
      </c>
      <c r="I13" s="35">
        <f t="shared" si="3"/>
        <v>0.019520055103873262</v>
      </c>
      <c r="J13" s="117">
        <v>18183.15</v>
      </c>
      <c r="K13" s="117">
        <v>18184.76</v>
      </c>
      <c r="L13" s="35">
        <f t="shared" si="4"/>
        <v>8.85435141874177E-05</v>
      </c>
      <c r="M13" s="14">
        <f t="shared" si="5"/>
        <v>1.609999999996944</v>
      </c>
      <c r="N13" s="3"/>
    </row>
    <row r="14" spans="1:14" ht="15">
      <c r="A14" s="4">
        <v>14</v>
      </c>
      <c r="B14" s="7" t="s">
        <v>14</v>
      </c>
      <c r="C14" s="120">
        <v>31733</v>
      </c>
      <c r="D14" s="14">
        <v>33086</v>
      </c>
      <c r="E14" s="102">
        <v>33575</v>
      </c>
      <c r="F14" s="41">
        <f t="shared" si="0"/>
        <v>0.02169107006264084</v>
      </c>
      <c r="G14" s="17">
        <f t="shared" si="1"/>
        <v>0.058046828222985535</v>
      </c>
      <c r="H14" s="14">
        <f t="shared" si="2"/>
        <v>1842</v>
      </c>
      <c r="I14" s="35">
        <f t="shared" si="3"/>
        <v>0.022656547889939854</v>
      </c>
      <c r="J14" s="117">
        <v>33613.27</v>
      </c>
      <c r="K14" s="117">
        <v>33912.42</v>
      </c>
      <c r="L14" s="35">
        <f t="shared" si="4"/>
        <v>0.008899758934492285</v>
      </c>
      <c r="M14" s="14">
        <f t="shared" si="5"/>
        <v>299.15000000000146</v>
      </c>
      <c r="N14" s="3"/>
    </row>
    <row r="15" spans="1:14" ht="15">
      <c r="A15" s="4">
        <v>15</v>
      </c>
      <c r="B15" s="7" t="s">
        <v>15</v>
      </c>
      <c r="C15" s="120">
        <v>6083</v>
      </c>
      <c r="D15" s="14">
        <v>6522</v>
      </c>
      <c r="E15" s="102">
        <v>6644</v>
      </c>
      <c r="F15" s="41">
        <f t="shared" si="0"/>
        <v>0.0042923445866324865</v>
      </c>
      <c r="G15" s="17">
        <f t="shared" si="1"/>
        <v>0.0922242314647378</v>
      </c>
      <c r="H15" s="14">
        <f t="shared" si="2"/>
        <v>561</v>
      </c>
      <c r="I15" s="35">
        <f t="shared" si="3"/>
        <v>0.006900284129346503</v>
      </c>
      <c r="J15" s="117">
        <v>6593.677</v>
      </c>
      <c r="K15" s="117">
        <v>6636.642</v>
      </c>
      <c r="L15" s="35">
        <f t="shared" si="4"/>
        <v>0.0065160910975772925</v>
      </c>
      <c r="M15" s="14">
        <f t="shared" si="5"/>
        <v>42.965000000000146</v>
      </c>
      <c r="N15" s="3"/>
    </row>
    <row r="16" spans="1:14" ht="15">
      <c r="A16" s="4">
        <v>16</v>
      </c>
      <c r="B16" s="7" t="s">
        <v>16</v>
      </c>
      <c r="C16" s="120">
        <v>11362</v>
      </c>
      <c r="D16" s="14">
        <v>10901</v>
      </c>
      <c r="E16" s="102">
        <v>10941</v>
      </c>
      <c r="F16" s="41">
        <f t="shared" si="0"/>
        <v>0.007068413925699283</v>
      </c>
      <c r="G16" s="17">
        <f t="shared" si="1"/>
        <v>-0.037053335680337966</v>
      </c>
      <c r="H16" s="14">
        <f t="shared" si="2"/>
        <v>-421</v>
      </c>
      <c r="I16" s="35">
        <f t="shared" si="3"/>
        <v>-0.005178288089937393</v>
      </c>
      <c r="J16" s="117">
        <v>11108.58</v>
      </c>
      <c r="K16" s="117">
        <v>11063.98</v>
      </c>
      <c r="L16" s="35">
        <f t="shared" si="4"/>
        <v>-0.004014914597545354</v>
      </c>
      <c r="M16" s="14">
        <f t="shared" si="5"/>
        <v>-44.600000000000364</v>
      </c>
      <c r="N16" s="3"/>
    </row>
    <row r="17" spans="1:14" ht="15">
      <c r="A17" s="4">
        <v>17</v>
      </c>
      <c r="B17" s="7" t="s">
        <v>17</v>
      </c>
      <c r="C17" s="120">
        <v>1971</v>
      </c>
      <c r="D17" s="14">
        <v>2009</v>
      </c>
      <c r="E17" s="102">
        <v>2011</v>
      </c>
      <c r="F17" s="41">
        <f t="shared" si="0"/>
        <v>0.0012992030348762688</v>
      </c>
      <c r="G17" s="17">
        <f t="shared" si="1"/>
        <v>0.020294266869609334</v>
      </c>
      <c r="H17" s="14">
        <f t="shared" si="2"/>
        <v>40</v>
      </c>
      <c r="I17" s="35">
        <f t="shared" si="3"/>
        <v>0.0004919988684026026</v>
      </c>
      <c r="J17" s="117">
        <v>2025.978</v>
      </c>
      <c r="K17" s="117">
        <v>2016.636</v>
      </c>
      <c r="L17" s="35">
        <f t="shared" si="4"/>
        <v>-0.004611106339752998</v>
      </c>
      <c r="M17" s="14">
        <f t="shared" si="5"/>
        <v>-9.342000000000098</v>
      </c>
      <c r="N17" s="3"/>
    </row>
    <row r="18" spans="1:14" ht="15">
      <c r="A18" s="4">
        <v>18</v>
      </c>
      <c r="B18" s="7" t="s">
        <v>18</v>
      </c>
      <c r="C18" s="120">
        <v>9293</v>
      </c>
      <c r="D18" s="14">
        <v>9234</v>
      </c>
      <c r="E18" s="102">
        <v>9342</v>
      </c>
      <c r="F18" s="41">
        <f t="shared" si="0"/>
        <v>0.006035382770668376</v>
      </c>
      <c r="G18" s="17">
        <f t="shared" si="1"/>
        <v>0.005272785967932853</v>
      </c>
      <c r="H18" s="14">
        <f t="shared" si="2"/>
        <v>49</v>
      </c>
      <c r="I18" s="35">
        <f t="shared" si="3"/>
        <v>0.0006026986137931883</v>
      </c>
      <c r="J18" s="117">
        <v>9294.225</v>
      </c>
      <c r="K18" s="117">
        <v>9298.787</v>
      </c>
      <c r="L18" s="35">
        <f t="shared" si="4"/>
        <v>0.0004908424317250657</v>
      </c>
      <c r="M18" s="14">
        <f t="shared" si="5"/>
        <v>4.561999999999898</v>
      </c>
      <c r="N18" s="3"/>
    </row>
    <row r="19" spans="1:14" ht="15">
      <c r="A19" s="4">
        <v>19</v>
      </c>
      <c r="B19" s="7" t="s">
        <v>19</v>
      </c>
      <c r="C19" s="120">
        <v>369</v>
      </c>
      <c r="D19" s="14">
        <v>358</v>
      </c>
      <c r="E19" s="102">
        <v>351</v>
      </c>
      <c r="F19" s="41">
        <f t="shared" si="0"/>
        <v>0.00022676293647019908</v>
      </c>
      <c r="G19" s="17">
        <f t="shared" si="1"/>
        <v>-0.04878048780487805</v>
      </c>
      <c r="H19" s="14">
        <f t="shared" si="2"/>
        <v>-18</v>
      </c>
      <c r="I19" s="35">
        <f t="shared" si="3"/>
        <v>-0.0002213994907811712</v>
      </c>
      <c r="J19" s="117">
        <v>360.1869</v>
      </c>
      <c r="K19" s="117">
        <v>356.1785</v>
      </c>
      <c r="L19" s="35">
        <f t="shared" si="4"/>
        <v>-0.011128666811591413</v>
      </c>
      <c r="M19" s="14">
        <f t="shared" si="5"/>
        <v>-4.008399999999995</v>
      </c>
      <c r="N19" s="3"/>
    </row>
    <row r="20" spans="1:14" ht="15">
      <c r="A20" s="4">
        <v>20</v>
      </c>
      <c r="B20" s="7" t="s">
        <v>20</v>
      </c>
      <c r="C20" s="120">
        <v>4524</v>
      </c>
      <c r="D20" s="14">
        <v>4432</v>
      </c>
      <c r="E20" s="102">
        <v>4469</v>
      </c>
      <c r="F20" s="41">
        <f t="shared" si="0"/>
        <v>0.0028871896384197143</v>
      </c>
      <c r="G20" s="17">
        <f t="shared" si="1"/>
        <v>-0.01215738284703802</v>
      </c>
      <c r="H20" s="14">
        <f t="shared" si="2"/>
        <v>-55</v>
      </c>
      <c r="I20" s="35">
        <f t="shared" si="3"/>
        <v>-0.0006764984440535787</v>
      </c>
      <c r="J20" s="117">
        <v>4449.008</v>
      </c>
      <c r="K20" s="117">
        <v>4477.149</v>
      </c>
      <c r="L20" s="35">
        <f t="shared" si="4"/>
        <v>0.006325230253575748</v>
      </c>
      <c r="M20" s="14">
        <f t="shared" si="5"/>
        <v>28.14100000000053</v>
      </c>
      <c r="N20" s="3"/>
    </row>
    <row r="21" spans="1:14" ht="15">
      <c r="A21" s="4">
        <v>21</v>
      </c>
      <c r="B21" s="7" t="s">
        <v>21</v>
      </c>
      <c r="C21" s="120">
        <v>217</v>
      </c>
      <c r="D21" s="14">
        <v>284</v>
      </c>
      <c r="E21" s="102">
        <v>293</v>
      </c>
      <c r="F21" s="41">
        <f t="shared" si="0"/>
        <v>0.00018929213785119184</v>
      </c>
      <c r="G21" s="17">
        <f t="shared" si="1"/>
        <v>0.35023041474654376</v>
      </c>
      <c r="H21" s="14">
        <f t="shared" si="2"/>
        <v>76</v>
      </c>
      <c r="I21" s="35">
        <f t="shared" si="3"/>
        <v>0.0009347978499649451</v>
      </c>
      <c r="J21" s="117">
        <v>285.0813</v>
      </c>
      <c r="K21" s="117">
        <v>299.5156</v>
      </c>
      <c r="L21" s="35">
        <f t="shared" si="4"/>
        <v>0.05063222315879718</v>
      </c>
      <c r="M21" s="14">
        <f t="shared" si="5"/>
        <v>14.434300000000007</v>
      </c>
      <c r="N21" s="3"/>
    </row>
    <row r="22" spans="1:14" ht="15">
      <c r="A22" s="4">
        <v>22</v>
      </c>
      <c r="B22" s="7" t="s">
        <v>22</v>
      </c>
      <c r="C22" s="120">
        <v>11231</v>
      </c>
      <c r="D22" s="14">
        <v>11850</v>
      </c>
      <c r="E22" s="102">
        <v>11941</v>
      </c>
      <c r="F22" s="41">
        <f t="shared" si="0"/>
        <v>0.007714462177751132</v>
      </c>
      <c r="G22" s="17">
        <f t="shared" si="1"/>
        <v>0.06321787908467634</v>
      </c>
      <c r="H22" s="14">
        <f t="shared" si="2"/>
        <v>710</v>
      </c>
      <c r="I22" s="35">
        <f t="shared" si="3"/>
        <v>0.008732979914146198</v>
      </c>
      <c r="J22" s="117">
        <v>11956.12</v>
      </c>
      <c r="K22" s="117">
        <v>11988.75</v>
      </c>
      <c r="L22" s="35">
        <f t="shared" si="4"/>
        <v>0.0027291462447683024</v>
      </c>
      <c r="M22" s="14">
        <f t="shared" si="5"/>
        <v>32.6299999999992</v>
      </c>
      <c r="N22" s="3"/>
    </row>
    <row r="23" spans="1:14" ht="15">
      <c r="A23" s="4">
        <v>23</v>
      </c>
      <c r="B23" s="7" t="s">
        <v>23</v>
      </c>
      <c r="C23" s="120">
        <v>12626</v>
      </c>
      <c r="D23" s="14">
        <v>12756</v>
      </c>
      <c r="E23" s="102">
        <v>12904</v>
      </c>
      <c r="F23" s="41">
        <f t="shared" si="0"/>
        <v>0.008336606644477062</v>
      </c>
      <c r="G23" s="17">
        <f t="shared" si="1"/>
        <v>0.022018057975605892</v>
      </c>
      <c r="H23" s="14">
        <f t="shared" si="2"/>
        <v>278</v>
      </c>
      <c r="I23" s="35">
        <f t="shared" si="3"/>
        <v>0.0034193921353980884</v>
      </c>
      <c r="J23" s="117">
        <v>13073.43</v>
      </c>
      <c r="K23" s="117">
        <v>13096.66</v>
      </c>
      <c r="L23" s="35">
        <f t="shared" si="4"/>
        <v>0.0017768864024207544</v>
      </c>
      <c r="M23" s="14">
        <f t="shared" si="5"/>
        <v>23.229999999999563</v>
      </c>
      <c r="N23" s="3"/>
    </row>
    <row r="24" spans="1:14" ht="15">
      <c r="A24" s="4">
        <v>24</v>
      </c>
      <c r="B24" s="7" t="s">
        <v>24</v>
      </c>
      <c r="C24" s="120">
        <v>9159</v>
      </c>
      <c r="D24" s="14">
        <v>9072</v>
      </c>
      <c r="E24" s="102">
        <v>9121</v>
      </c>
      <c r="F24" s="41">
        <f t="shared" si="0"/>
        <v>0.005892606106964917</v>
      </c>
      <c r="G24" s="17">
        <f t="shared" si="1"/>
        <v>-0.004148924555082432</v>
      </c>
      <c r="H24" s="14">
        <f t="shared" si="2"/>
        <v>-38</v>
      </c>
      <c r="I24" s="35">
        <f t="shared" si="3"/>
        <v>-0.00046739892498247256</v>
      </c>
      <c r="J24" s="117">
        <v>9207.425</v>
      </c>
      <c r="K24" s="117">
        <v>9234.813</v>
      </c>
      <c r="L24" s="35">
        <f t="shared" si="4"/>
        <v>0.002974555861166486</v>
      </c>
      <c r="M24" s="14">
        <f t="shared" si="5"/>
        <v>27.38800000000083</v>
      </c>
      <c r="N24" s="3"/>
    </row>
    <row r="25" spans="1:14" ht="15">
      <c r="A25" s="4">
        <v>25</v>
      </c>
      <c r="B25" s="7" t="s">
        <v>25</v>
      </c>
      <c r="C25" s="120">
        <v>30760</v>
      </c>
      <c r="D25" s="14">
        <v>31361</v>
      </c>
      <c r="E25" s="102">
        <v>31599</v>
      </c>
      <c r="F25" s="41">
        <f t="shared" si="0"/>
        <v>0.020414478716586384</v>
      </c>
      <c r="G25" s="17">
        <f t="shared" si="1"/>
        <v>0.027275682704811444</v>
      </c>
      <c r="H25" s="14">
        <f t="shared" si="2"/>
        <v>839</v>
      </c>
      <c r="I25" s="35">
        <f t="shared" si="3"/>
        <v>0.01031967626474459</v>
      </c>
      <c r="J25" s="117">
        <v>31543.95</v>
      </c>
      <c r="K25" s="117">
        <v>31598.19</v>
      </c>
      <c r="L25" s="35">
        <f t="shared" si="4"/>
        <v>0.0017195056421278236</v>
      </c>
      <c r="M25" s="14">
        <f t="shared" si="5"/>
        <v>54.23999999999796</v>
      </c>
      <c r="N25" s="3"/>
    </row>
    <row r="26" spans="1:14" ht="15">
      <c r="A26" s="4">
        <v>26</v>
      </c>
      <c r="B26" s="7" t="s">
        <v>26</v>
      </c>
      <c r="C26" s="120">
        <v>2058</v>
      </c>
      <c r="D26" s="14">
        <v>1752</v>
      </c>
      <c r="E26" s="102">
        <v>1767</v>
      </c>
      <c r="F26" s="41">
        <f t="shared" si="0"/>
        <v>0.0011415672613756176</v>
      </c>
      <c r="G26" s="17">
        <f t="shared" si="1"/>
        <v>-0.141399416909621</v>
      </c>
      <c r="H26" s="14">
        <f t="shared" si="2"/>
        <v>-291</v>
      </c>
      <c r="I26" s="35">
        <f t="shared" si="3"/>
        <v>-0.0035792917676289344</v>
      </c>
      <c r="J26" s="117">
        <v>1764.21</v>
      </c>
      <c r="K26" s="117">
        <v>1756.791</v>
      </c>
      <c r="L26" s="35">
        <f t="shared" si="4"/>
        <v>-0.004205281684153302</v>
      </c>
      <c r="M26" s="14">
        <f t="shared" si="5"/>
        <v>-7.419000000000096</v>
      </c>
      <c r="N26" s="3"/>
    </row>
    <row r="27" spans="1:14" ht="15">
      <c r="A27" s="4">
        <v>27</v>
      </c>
      <c r="B27" s="7" t="s">
        <v>27</v>
      </c>
      <c r="C27" s="120">
        <v>4652</v>
      </c>
      <c r="D27" s="14">
        <v>4668</v>
      </c>
      <c r="E27" s="102">
        <v>4724</v>
      </c>
      <c r="F27" s="41">
        <f t="shared" si="0"/>
        <v>0.0030519319426929358</v>
      </c>
      <c r="G27" s="17">
        <f t="shared" si="1"/>
        <v>0.015477214101461736</v>
      </c>
      <c r="H27" s="14">
        <f t="shared" si="2"/>
        <v>72</v>
      </c>
      <c r="I27" s="35">
        <f t="shared" si="3"/>
        <v>0.0008855979631246848</v>
      </c>
      <c r="J27" s="117">
        <v>4665.282</v>
      </c>
      <c r="K27" s="117">
        <v>4656.883</v>
      </c>
      <c r="L27" s="35">
        <f t="shared" si="4"/>
        <v>-0.001800319894917465</v>
      </c>
      <c r="M27" s="14">
        <f t="shared" si="5"/>
        <v>-8.399000000000342</v>
      </c>
      <c r="N27" s="3"/>
    </row>
    <row r="28" spans="1:14" ht="15">
      <c r="A28" s="4">
        <v>28</v>
      </c>
      <c r="B28" s="7" t="s">
        <v>28</v>
      </c>
      <c r="C28" s="120">
        <v>16317</v>
      </c>
      <c r="D28" s="14">
        <v>15712</v>
      </c>
      <c r="E28" s="102">
        <v>15723</v>
      </c>
      <c r="F28" s="41">
        <f t="shared" si="0"/>
        <v>0.010157816667011226</v>
      </c>
      <c r="G28" s="17">
        <f t="shared" si="1"/>
        <v>-0.03640375068946498</v>
      </c>
      <c r="H28" s="14">
        <f t="shared" si="2"/>
        <v>-594</v>
      </c>
      <c r="I28" s="35">
        <f t="shared" si="3"/>
        <v>-0.007306183195778649</v>
      </c>
      <c r="J28" s="117">
        <v>15976.35</v>
      </c>
      <c r="K28" s="117">
        <v>16003.81</v>
      </c>
      <c r="L28" s="35">
        <f t="shared" si="4"/>
        <v>0.0017187905873368528</v>
      </c>
      <c r="M28" s="14">
        <f t="shared" si="5"/>
        <v>27.459999999999127</v>
      </c>
      <c r="N28" s="3"/>
    </row>
    <row r="29" spans="1:14" ht="15">
      <c r="A29" s="4">
        <v>29</v>
      </c>
      <c r="B29" s="7" t="s">
        <v>29</v>
      </c>
      <c r="C29" s="120">
        <v>2907</v>
      </c>
      <c r="D29" s="14">
        <v>3245</v>
      </c>
      <c r="E29" s="102">
        <v>3273</v>
      </c>
      <c r="F29" s="41">
        <f t="shared" si="0"/>
        <v>0.0021145159289657025</v>
      </c>
      <c r="G29" s="17">
        <f t="shared" si="1"/>
        <v>0.1259029927760578</v>
      </c>
      <c r="H29" s="14">
        <f t="shared" si="2"/>
        <v>366</v>
      </c>
      <c r="I29" s="35">
        <f t="shared" si="3"/>
        <v>0.004501789645883814</v>
      </c>
      <c r="J29" s="117">
        <v>3251.711</v>
      </c>
      <c r="K29" s="117">
        <v>3287.546</v>
      </c>
      <c r="L29" s="35">
        <f t="shared" si="4"/>
        <v>0.011020352054656776</v>
      </c>
      <c r="M29" s="14">
        <f t="shared" si="5"/>
        <v>35.835000000000036</v>
      </c>
      <c r="N29" s="3"/>
    </row>
    <row r="30" spans="1:14" ht="15">
      <c r="A30" s="4">
        <v>30</v>
      </c>
      <c r="B30" s="7" t="s">
        <v>30</v>
      </c>
      <c r="C30" s="120">
        <v>1110</v>
      </c>
      <c r="D30" s="14">
        <v>1103</v>
      </c>
      <c r="E30" s="102">
        <v>1109</v>
      </c>
      <c r="F30" s="41">
        <f t="shared" si="0"/>
        <v>0.0007164675115255008</v>
      </c>
      <c r="G30" s="17">
        <f t="shared" si="1"/>
        <v>-0.0009009009009009009</v>
      </c>
      <c r="H30" s="14">
        <f t="shared" si="2"/>
        <v>-1</v>
      </c>
      <c r="I30" s="35">
        <f t="shared" si="3"/>
        <v>-1.2299971710065067E-05</v>
      </c>
      <c r="J30" s="117">
        <v>1136.41</v>
      </c>
      <c r="K30" s="117">
        <v>1113.897</v>
      </c>
      <c r="L30" s="35">
        <f t="shared" si="4"/>
        <v>-0.0198106317262257</v>
      </c>
      <c r="M30" s="14">
        <f t="shared" si="5"/>
        <v>-22.513000000000147</v>
      </c>
      <c r="N30" s="3"/>
    </row>
    <row r="31" spans="1:14" ht="15">
      <c r="A31" s="4">
        <v>31</v>
      </c>
      <c r="B31" s="7" t="s">
        <v>31</v>
      </c>
      <c r="C31" s="120">
        <v>17727</v>
      </c>
      <c r="D31" s="14">
        <v>19837</v>
      </c>
      <c r="E31" s="102">
        <v>20052</v>
      </c>
      <c r="F31" s="41">
        <f t="shared" si="0"/>
        <v>0.012954559550143682</v>
      </c>
      <c r="G31" s="17">
        <f t="shared" si="1"/>
        <v>0.13115586393636824</v>
      </c>
      <c r="H31" s="14">
        <f t="shared" si="2"/>
        <v>2325</v>
      </c>
      <c r="I31" s="35">
        <f t="shared" si="3"/>
        <v>0.028597434225901282</v>
      </c>
      <c r="J31" s="117">
        <v>20115.52</v>
      </c>
      <c r="K31" s="117">
        <v>20400.43</v>
      </c>
      <c r="L31" s="35">
        <f t="shared" si="4"/>
        <v>0.014163690523536047</v>
      </c>
      <c r="M31" s="14">
        <f t="shared" si="5"/>
        <v>284.90999999999985</v>
      </c>
      <c r="N31" s="3"/>
    </row>
    <row r="32" spans="1:14" ht="15">
      <c r="A32" s="4">
        <v>32</v>
      </c>
      <c r="B32" s="7" t="s">
        <v>32</v>
      </c>
      <c r="C32" s="120">
        <v>5575</v>
      </c>
      <c r="D32" s="14">
        <v>5790</v>
      </c>
      <c r="E32" s="102">
        <v>5862</v>
      </c>
      <c r="F32" s="41">
        <f t="shared" si="0"/>
        <v>0.0037871348535279403</v>
      </c>
      <c r="G32" s="17">
        <f t="shared" si="1"/>
        <v>0.05147982062780269</v>
      </c>
      <c r="H32" s="14">
        <f t="shared" si="2"/>
        <v>287</v>
      </c>
      <c r="I32" s="35">
        <f t="shared" si="3"/>
        <v>0.003530091880788674</v>
      </c>
      <c r="J32" s="117">
        <v>5836.625</v>
      </c>
      <c r="K32" s="117">
        <v>5865.162</v>
      </c>
      <c r="L32" s="35">
        <f t="shared" si="4"/>
        <v>0.004889298181740349</v>
      </c>
      <c r="M32" s="14">
        <f t="shared" si="5"/>
        <v>28.537000000000262</v>
      </c>
      <c r="N32" s="3"/>
    </row>
    <row r="33" spans="1:14" ht="15">
      <c r="A33" s="4">
        <v>33</v>
      </c>
      <c r="B33" s="7" t="s">
        <v>33</v>
      </c>
      <c r="C33" s="120">
        <v>19566</v>
      </c>
      <c r="D33" s="14">
        <v>19515</v>
      </c>
      <c r="E33" s="102">
        <v>19522</v>
      </c>
      <c r="F33" s="41">
        <f t="shared" si="0"/>
        <v>0.012612153976556201</v>
      </c>
      <c r="G33" s="17">
        <f t="shared" si="1"/>
        <v>-0.0022487989369314116</v>
      </c>
      <c r="H33" s="14">
        <f t="shared" si="2"/>
        <v>-44</v>
      </c>
      <c r="I33" s="35">
        <f t="shared" si="3"/>
        <v>-0.0005411987552428629</v>
      </c>
      <c r="J33" s="117">
        <v>19690.11</v>
      </c>
      <c r="K33" s="117">
        <v>19624.29</v>
      </c>
      <c r="L33" s="35">
        <f t="shared" si="4"/>
        <v>-0.0033427949361379754</v>
      </c>
      <c r="M33" s="14">
        <f t="shared" si="5"/>
        <v>-65.81999999999971</v>
      </c>
      <c r="N33" s="3"/>
    </row>
    <row r="34" spans="1:14" ht="15">
      <c r="A34" s="4">
        <v>35</v>
      </c>
      <c r="B34" s="7" t="s">
        <v>34</v>
      </c>
      <c r="C34" s="120">
        <v>40387</v>
      </c>
      <c r="D34" s="14">
        <v>37275</v>
      </c>
      <c r="E34" s="102">
        <v>37225</v>
      </c>
      <c r="F34" s="41">
        <f aca="true" t="shared" si="6" ref="F34:F65">E34/$E$90</f>
        <v>0.02404914618263009</v>
      </c>
      <c r="G34" s="17">
        <f aca="true" t="shared" si="7" ref="G34:G65">(E34-C34)/C34</f>
        <v>-0.07829251987025528</v>
      </c>
      <c r="H34" s="14">
        <f aca="true" t="shared" si="8" ref="H34:H65">E34-C34</f>
        <v>-3162</v>
      </c>
      <c r="I34" s="35">
        <f aca="true" t="shared" si="9" ref="I34:I65">H34/$H$90</f>
        <v>-0.03889251054722574</v>
      </c>
      <c r="J34" s="117">
        <v>36251.71</v>
      </c>
      <c r="K34" s="117">
        <v>35978.02</v>
      </c>
      <c r="L34" s="35">
        <f aca="true" t="shared" si="10" ref="L34:L65">(K34-J34)/J34</f>
        <v>-0.007549712827339796</v>
      </c>
      <c r="M34" s="14">
        <f aca="true" t="shared" si="11" ref="M34:M65">K34-J34</f>
        <v>-273.6900000000023</v>
      </c>
      <c r="N34" s="3"/>
    </row>
    <row r="35" spans="1:14" ht="15">
      <c r="A35" s="4">
        <v>36</v>
      </c>
      <c r="B35" s="7" t="s">
        <v>35</v>
      </c>
      <c r="C35" s="120">
        <v>1140</v>
      </c>
      <c r="D35" s="14">
        <v>1166</v>
      </c>
      <c r="E35" s="102">
        <v>1177</v>
      </c>
      <c r="F35" s="41">
        <f t="shared" si="6"/>
        <v>0.0007603987926650265</v>
      </c>
      <c r="G35" s="17">
        <f t="shared" si="7"/>
        <v>0.03245614035087719</v>
      </c>
      <c r="H35" s="14">
        <f t="shared" si="8"/>
        <v>37</v>
      </c>
      <c r="I35" s="35">
        <f t="shared" si="9"/>
        <v>0.0004550989532724075</v>
      </c>
      <c r="J35" s="117">
        <v>1271.286</v>
      </c>
      <c r="K35" s="117">
        <v>1260.531</v>
      </c>
      <c r="L35" s="35">
        <f t="shared" si="10"/>
        <v>-0.00845993741770153</v>
      </c>
      <c r="M35" s="14">
        <f t="shared" si="11"/>
        <v>-10.75500000000011</v>
      </c>
      <c r="N35" s="3"/>
    </row>
    <row r="36" spans="1:14" ht="15">
      <c r="A36" s="4">
        <v>37</v>
      </c>
      <c r="B36" s="7" t="s">
        <v>36</v>
      </c>
      <c r="C36" s="120">
        <v>251</v>
      </c>
      <c r="D36" s="14">
        <v>278</v>
      </c>
      <c r="E36" s="102">
        <v>300</v>
      </c>
      <c r="F36" s="41">
        <f t="shared" si="6"/>
        <v>0.00019381447561555478</v>
      </c>
      <c r="G36" s="17">
        <f t="shared" si="7"/>
        <v>0.1952191235059761</v>
      </c>
      <c r="H36" s="14">
        <f t="shared" si="8"/>
        <v>49</v>
      </c>
      <c r="I36" s="35">
        <f t="shared" si="9"/>
        <v>0.0006026986137931883</v>
      </c>
      <c r="J36" s="117">
        <v>310.448</v>
      </c>
      <c r="K36" s="117">
        <v>328.2409</v>
      </c>
      <c r="L36" s="35">
        <f t="shared" si="10"/>
        <v>0.05731362418182766</v>
      </c>
      <c r="M36" s="14">
        <f t="shared" si="11"/>
        <v>17.79290000000003</v>
      </c>
      <c r="N36" s="3"/>
    </row>
    <row r="37" spans="1:14" ht="15">
      <c r="A37" s="4">
        <v>38</v>
      </c>
      <c r="B37" s="7" t="s">
        <v>37</v>
      </c>
      <c r="C37" s="120">
        <v>3222</v>
      </c>
      <c r="D37" s="14">
        <v>3377</v>
      </c>
      <c r="E37" s="102">
        <v>3398</v>
      </c>
      <c r="F37" s="41">
        <f t="shared" si="6"/>
        <v>0.002195271960472184</v>
      </c>
      <c r="G37" s="17">
        <f t="shared" si="7"/>
        <v>0.05462445685909373</v>
      </c>
      <c r="H37" s="14">
        <f t="shared" si="8"/>
        <v>176</v>
      </c>
      <c r="I37" s="35">
        <f t="shared" si="9"/>
        <v>0.0021647950209714517</v>
      </c>
      <c r="J37" s="117">
        <v>3401.467</v>
      </c>
      <c r="K37" s="117">
        <v>3369.668</v>
      </c>
      <c r="L37" s="35">
        <f t="shared" si="10"/>
        <v>-0.009348613407097578</v>
      </c>
      <c r="M37" s="14">
        <f t="shared" si="11"/>
        <v>-31.798999999999978</v>
      </c>
      <c r="N37" s="3"/>
    </row>
    <row r="38" spans="1:14" ht="15">
      <c r="A38" s="4">
        <v>39</v>
      </c>
      <c r="B38" s="7" t="s">
        <v>38</v>
      </c>
      <c r="C38" s="120">
        <v>200</v>
      </c>
      <c r="D38" s="14">
        <v>177</v>
      </c>
      <c r="E38" s="102">
        <v>184</v>
      </c>
      <c r="F38" s="41">
        <f t="shared" si="6"/>
        <v>0.00011887287837754026</v>
      </c>
      <c r="G38" s="17">
        <f t="shared" si="7"/>
        <v>-0.08</v>
      </c>
      <c r="H38" s="14">
        <f t="shared" si="8"/>
        <v>-16</v>
      </c>
      <c r="I38" s="35">
        <f t="shared" si="9"/>
        <v>-0.00019679954736104107</v>
      </c>
      <c r="J38" s="117">
        <v>182.6567</v>
      </c>
      <c r="K38" s="117">
        <v>184.4406</v>
      </c>
      <c r="L38" s="35">
        <f t="shared" si="10"/>
        <v>0.009766408787632692</v>
      </c>
      <c r="M38" s="14">
        <f t="shared" si="11"/>
        <v>1.7838999999999885</v>
      </c>
      <c r="N38" s="3"/>
    </row>
    <row r="39" spans="1:14" ht="15">
      <c r="A39" s="4">
        <v>41</v>
      </c>
      <c r="B39" s="7" t="s">
        <v>39</v>
      </c>
      <c r="C39" s="120">
        <v>111047</v>
      </c>
      <c r="D39" s="14">
        <v>109800</v>
      </c>
      <c r="E39" s="102">
        <v>112378</v>
      </c>
      <c r="F39" s="41">
        <f t="shared" si="6"/>
        <v>0.07260161046908271</v>
      </c>
      <c r="G39" s="17">
        <f t="shared" si="7"/>
        <v>0.011985915873458985</v>
      </c>
      <c r="H39" s="14">
        <f>E39-C39</f>
        <v>1331</v>
      </c>
      <c r="I39" s="35">
        <f t="shared" si="9"/>
        <v>0.016371262346096604</v>
      </c>
      <c r="J39" s="117">
        <v>116436.6</v>
      </c>
      <c r="K39" s="117">
        <v>116492.1</v>
      </c>
      <c r="L39" s="35">
        <f t="shared" si="10"/>
        <v>0.00047665424789112697</v>
      </c>
      <c r="M39" s="14">
        <f t="shared" si="11"/>
        <v>55.5</v>
      </c>
      <c r="N39" s="3"/>
    </row>
    <row r="40" spans="1:14" ht="15">
      <c r="A40" s="4">
        <v>42</v>
      </c>
      <c r="B40" s="7" t="s">
        <v>40</v>
      </c>
      <c r="C40" s="120">
        <v>10856</v>
      </c>
      <c r="D40" s="14">
        <v>11357</v>
      </c>
      <c r="E40" s="102">
        <v>11777</v>
      </c>
      <c r="F40" s="41">
        <f t="shared" si="6"/>
        <v>0.007608510264414629</v>
      </c>
      <c r="G40" s="17">
        <f t="shared" si="7"/>
        <v>0.08483787767133383</v>
      </c>
      <c r="H40" s="14">
        <f t="shared" si="8"/>
        <v>921</v>
      </c>
      <c r="I40" s="35">
        <f t="shared" si="9"/>
        <v>0.011328273944969927</v>
      </c>
      <c r="J40" s="117">
        <v>14455.21</v>
      </c>
      <c r="K40" s="117">
        <v>14399.55</v>
      </c>
      <c r="L40" s="35">
        <f t="shared" si="10"/>
        <v>-0.003850514797086992</v>
      </c>
      <c r="M40" s="14">
        <f t="shared" si="11"/>
        <v>-55.659999999999854</v>
      </c>
      <c r="N40" s="3"/>
    </row>
    <row r="41" spans="1:14" ht="15">
      <c r="A41" s="4">
        <v>43</v>
      </c>
      <c r="B41" s="7" t="s">
        <v>41</v>
      </c>
      <c r="C41" s="120">
        <v>47906</v>
      </c>
      <c r="D41" s="14">
        <v>52173</v>
      </c>
      <c r="E41" s="102">
        <v>53069</v>
      </c>
      <c r="F41" s="41">
        <f t="shared" si="6"/>
        <v>0.03428513468813959</v>
      </c>
      <c r="G41" s="17">
        <f t="shared" si="7"/>
        <v>0.1077735565482403</v>
      </c>
      <c r="H41" s="14">
        <f t="shared" si="8"/>
        <v>5163</v>
      </c>
      <c r="I41" s="35">
        <f t="shared" si="9"/>
        <v>0.06350475393906593</v>
      </c>
      <c r="J41" s="117">
        <v>54442.75</v>
      </c>
      <c r="K41" s="117">
        <v>55118.66</v>
      </c>
      <c r="L41" s="35">
        <f t="shared" si="10"/>
        <v>0.01241505985645478</v>
      </c>
      <c r="M41" s="14">
        <f t="shared" si="11"/>
        <v>675.9100000000035</v>
      </c>
      <c r="N41" s="3"/>
    </row>
    <row r="42" spans="1:14" ht="15">
      <c r="A42" s="4">
        <v>45</v>
      </c>
      <c r="B42" s="7" t="s">
        <v>42</v>
      </c>
      <c r="C42" s="120">
        <v>31206</v>
      </c>
      <c r="D42" s="14">
        <v>34345</v>
      </c>
      <c r="E42" s="102">
        <v>34886</v>
      </c>
      <c r="F42" s="41">
        <f t="shared" si="6"/>
        <v>0.022538039321080814</v>
      </c>
      <c r="G42" s="17">
        <f t="shared" si="7"/>
        <v>0.1179260398641287</v>
      </c>
      <c r="H42" s="14">
        <f t="shared" si="8"/>
        <v>3680</v>
      </c>
      <c r="I42" s="35">
        <f t="shared" si="9"/>
        <v>0.045263895893039446</v>
      </c>
      <c r="J42" s="117">
        <v>34343.55</v>
      </c>
      <c r="K42" s="117">
        <v>34496.88</v>
      </c>
      <c r="L42" s="35">
        <f t="shared" si="10"/>
        <v>0.00446459378835311</v>
      </c>
      <c r="M42" s="14">
        <f t="shared" si="11"/>
        <v>153.32999999999447</v>
      </c>
      <c r="N42" s="3"/>
    </row>
    <row r="43" spans="1:14" ht="15">
      <c r="A43" s="4">
        <v>46</v>
      </c>
      <c r="B43" s="7" t="s">
        <v>43</v>
      </c>
      <c r="C43" s="120">
        <v>94049</v>
      </c>
      <c r="D43" s="14">
        <v>95938</v>
      </c>
      <c r="E43" s="102">
        <v>97076</v>
      </c>
      <c r="F43" s="41">
        <f t="shared" si="6"/>
        <v>0.06271578011618532</v>
      </c>
      <c r="G43" s="17">
        <f t="shared" si="7"/>
        <v>0.03218535018979468</v>
      </c>
      <c r="H43" s="14">
        <f t="shared" si="8"/>
        <v>3027</v>
      </c>
      <c r="I43" s="35">
        <f t="shared" si="9"/>
        <v>0.03723201436636696</v>
      </c>
      <c r="J43" s="117">
        <v>96374.05</v>
      </c>
      <c r="K43" s="117">
        <v>97056.58</v>
      </c>
      <c r="L43" s="35">
        <f t="shared" si="10"/>
        <v>0.007082093156819692</v>
      </c>
      <c r="M43" s="14">
        <f t="shared" si="11"/>
        <v>682.5299999999988</v>
      </c>
      <c r="N43" s="3"/>
    </row>
    <row r="44" spans="1:14" ht="15">
      <c r="A44" s="4">
        <v>47</v>
      </c>
      <c r="B44" s="7" t="s">
        <v>44</v>
      </c>
      <c r="C44" s="120">
        <v>257020</v>
      </c>
      <c r="D44" s="14">
        <v>265952</v>
      </c>
      <c r="E44" s="102">
        <v>268584</v>
      </c>
      <c r="F44" s="41">
        <f t="shared" si="6"/>
        <v>0.17351822372909387</v>
      </c>
      <c r="G44" s="17">
        <f t="shared" si="7"/>
        <v>0.04499260757917672</v>
      </c>
      <c r="H44" s="14">
        <f t="shared" si="8"/>
        <v>11564</v>
      </c>
      <c r="I44" s="35">
        <f t="shared" si="9"/>
        <v>0.14223687285519243</v>
      </c>
      <c r="J44" s="117">
        <v>268285.7</v>
      </c>
      <c r="K44" s="117">
        <v>269864.3</v>
      </c>
      <c r="L44" s="35">
        <f t="shared" si="10"/>
        <v>0.005884025872418756</v>
      </c>
      <c r="M44" s="14">
        <f t="shared" si="11"/>
        <v>1578.5999999999767</v>
      </c>
      <c r="N44" s="3"/>
    </row>
    <row r="45" spans="1:14" ht="15">
      <c r="A45" s="4">
        <v>49</v>
      </c>
      <c r="B45" s="7" t="s">
        <v>45</v>
      </c>
      <c r="C45" s="120">
        <v>113893</v>
      </c>
      <c r="D45" s="14">
        <v>119964</v>
      </c>
      <c r="E45" s="102">
        <v>120809</v>
      </c>
      <c r="F45" s="41">
        <f t="shared" si="6"/>
        <v>0.07804844328213185</v>
      </c>
      <c r="G45" s="17">
        <f t="shared" si="7"/>
        <v>0.06072366168245634</v>
      </c>
      <c r="H45" s="14">
        <f t="shared" si="8"/>
        <v>6916</v>
      </c>
      <c r="I45" s="35">
        <f t="shared" si="9"/>
        <v>0.08506660434681</v>
      </c>
      <c r="J45" s="117">
        <v>120728.1</v>
      </c>
      <c r="K45" s="117">
        <v>121823</v>
      </c>
      <c r="L45" s="35">
        <f t="shared" si="10"/>
        <v>0.009069139661768835</v>
      </c>
      <c r="M45" s="14">
        <f t="shared" si="11"/>
        <v>1094.8999999999942</v>
      </c>
      <c r="N45" s="3"/>
    </row>
    <row r="46" spans="1:14" ht="15">
      <c r="A46" s="4">
        <v>50</v>
      </c>
      <c r="B46" s="7" t="s">
        <v>46</v>
      </c>
      <c r="C46" s="120">
        <v>2168</v>
      </c>
      <c r="D46" s="14">
        <v>2496</v>
      </c>
      <c r="E46" s="102">
        <v>2522</v>
      </c>
      <c r="F46" s="41">
        <f t="shared" si="6"/>
        <v>0.0016293336916747639</v>
      </c>
      <c r="G46" s="17">
        <f t="shared" si="7"/>
        <v>0.16328413284132842</v>
      </c>
      <c r="H46" s="14">
        <f t="shared" si="8"/>
        <v>354</v>
      </c>
      <c r="I46" s="35">
        <f t="shared" si="9"/>
        <v>0.004354189985363034</v>
      </c>
      <c r="J46" s="117">
        <v>2747.706</v>
      </c>
      <c r="K46" s="117">
        <v>2757.067</v>
      </c>
      <c r="L46" s="35">
        <f t="shared" si="10"/>
        <v>0.003406841925591703</v>
      </c>
      <c r="M46" s="14">
        <f t="shared" si="11"/>
        <v>9.360999999999876</v>
      </c>
      <c r="N46" s="3"/>
    </row>
    <row r="47" spans="1:14" ht="15">
      <c r="A47" s="4">
        <v>51</v>
      </c>
      <c r="B47" s="7" t="s">
        <v>47</v>
      </c>
      <c r="C47" s="120">
        <v>164</v>
      </c>
      <c r="D47" s="14">
        <v>230</v>
      </c>
      <c r="E47" s="102">
        <v>230</v>
      </c>
      <c r="F47" s="41">
        <f t="shared" si="6"/>
        <v>0.00014859109797192533</v>
      </c>
      <c r="G47" s="17">
        <f t="shared" si="7"/>
        <v>0.4024390243902439</v>
      </c>
      <c r="H47" s="14">
        <f t="shared" si="8"/>
        <v>66</v>
      </c>
      <c r="I47" s="35">
        <f t="shared" si="9"/>
        <v>0.0008117981328642944</v>
      </c>
      <c r="J47" s="117">
        <v>229.1008</v>
      </c>
      <c r="K47" s="117">
        <v>228.3263</v>
      </c>
      <c r="L47" s="35">
        <f t="shared" si="10"/>
        <v>-0.0033806080118445204</v>
      </c>
      <c r="M47" s="14">
        <f t="shared" si="11"/>
        <v>-0.7744999999999891</v>
      </c>
      <c r="N47" s="3"/>
    </row>
    <row r="48" spans="1:14" ht="15">
      <c r="A48" s="4">
        <v>52</v>
      </c>
      <c r="B48" s="7" t="s">
        <v>48</v>
      </c>
      <c r="C48" s="120">
        <v>16205</v>
      </c>
      <c r="D48" s="14">
        <v>16873</v>
      </c>
      <c r="E48" s="102">
        <v>17064</v>
      </c>
      <c r="F48" s="41">
        <f t="shared" si="6"/>
        <v>0.011024167373012756</v>
      </c>
      <c r="G48" s="17">
        <f t="shared" si="7"/>
        <v>0.05300833076211046</v>
      </c>
      <c r="H48" s="14">
        <f t="shared" si="8"/>
        <v>859</v>
      </c>
      <c r="I48" s="35">
        <f t="shared" si="9"/>
        <v>0.010565675698945893</v>
      </c>
      <c r="J48" s="117">
        <v>17108.52</v>
      </c>
      <c r="K48" s="117">
        <v>17272.24</v>
      </c>
      <c r="L48" s="35">
        <f t="shared" si="10"/>
        <v>0.00956950104392438</v>
      </c>
      <c r="M48" s="14">
        <f t="shared" si="11"/>
        <v>163.72000000000116</v>
      </c>
      <c r="N48" s="3"/>
    </row>
    <row r="49" spans="1:14" ht="15">
      <c r="A49" s="4">
        <v>53</v>
      </c>
      <c r="B49" s="7" t="s">
        <v>49</v>
      </c>
      <c r="C49" s="120">
        <v>1748</v>
      </c>
      <c r="D49" s="14">
        <v>1864</v>
      </c>
      <c r="E49" s="102">
        <v>1895</v>
      </c>
      <c r="F49" s="41">
        <f t="shared" si="6"/>
        <v>0.0012242614376382543</v>
      </c>
      <c r="G49" s="17">
        <f t="shared" si="7"/>
        <v>0.08409610983981694</v>
      </c>
      <c r="H49" s="14">
        <f t="shared" si="8"/>
        <v>147</v>
      </c>
      <c r="I49" s="35">
        <f t="shared" si="9"/>
        <v>0.0018080958413795648</v>
      </c>
      <c r="J49" s="117">
        <v>1853.762</v>
      </c>
      <c r="K49" s="117">
        <v>1860.908</v>
      </c>
      <c r="L49" s="35">
        <f t="shared" si="10"/>
        <v>0.0038548637851029198</v>
      </c>
      <c r="M49" s="14">
        <f t="shared" si="11"/>
        <v>7.145999999999958</v>
      </c>
      <c r="N49" s="3"/>
    </row>
    <row r="50" spans="1:14" ht="15">
      <c r="A50" s="4">
        <v>55</v>
      </c>
      <c r="B50" s="7" t="s">
        <v>50</v>
      </c>
      <c r="C50" s="120">
        <v>12502</v>
      </c>
      <c r="D50" s="14">
        <v>13994</v>
      </c>
      <c r="E50" s="102">
        <v>14126</v>
      </c>
      <c r="F50" s="41">
        <f t="shared" si="6"/>
        <v>0.009126077608484422</v>
      </c>
      <c r="G50" s="17">
        <f t="shared" si="7"/>
        <v>0.12989921612541994</v>
      </c>
      <c r="H50" s="14">
        <f t="shared" si="8"/>
        <v>1624</v>
      </c>
      <c r="I50" s="35">
        <f t="shared" si="9"/>
        <v>0.01997515405714567</v>
      </c>
      <c r="J50" s="117">
        <v>14378.17</v>
      </c>
      <c r="K50" s="117">
        <v>14525.62</v>
      </c>
      <c r="L50" s="35">
        <f t="shared" si="10"/>
        <v>0.010255129825283796</v>
      </c>
      <c r="M50" s="14">
        <f t="shared" si="11"/>
        <v>147.45000000000073</v>
      </c>
      <c r="N50" s="3"/>
    </row>
    <row r="51" spans="1:14" ht="15">
      <c r="A51" s="4">
        <v>56</v>
      </c>
      <c r="B51" s="7" t="s">
        <v>51</v>
      </c>
      <c r="C51" s="120">
        <v>72723</v>
      </c>
      <c r="D51" s="14">
        <v>81557</v>
      </c>
      <c r="E51" s="102">
        <v>82869</v>
      </c>
      <c r="F51" s="41">
        <f t="shared" si="6"/>
        <v>0.0535373725992847</v>
      </c>
      <c r="G51" s="17">
        <f t="shared" si="7"/>
        <v>0.13951569654717214</v>
      </c>
      <c r="H51" s="14">
        <f t="shared" si="8"/>
        <v>10146</v>
      </c>
      <c r="I51" s="35">
        <f t="shared" si="9"/>
        <v>0.12479551297032017</v>
      </c>
      <c r="J51" s="117">
        <v>82676.35</v>
      </c>
      <c r="K51" s="117">
        <v>84176.49</v>
      </c>
      <c r="L51" s="35">
        <f t="shared" si="10"/>
        <v>0.018144729417783917</v>
      </c>
      <c r="M51" s="14">
        <f t="shared" si="11"/>
        <v>1500.1399999999994</v>
      </c>
      <c r="N51" s="3"/>
    </row>
    <row r="52" spans="1:14" ht="15">
      <c r="A52" s="4">
        <v>58</v>
      </c>
      <c r="B52" s="7" t="s">
        <v>52</v>
      </c>
      <c r="C52" s="120">
        <v>1542</v>
      </c>
      <c r="D52" s="14">
        <v>1757</v>
      </c>
      <c r="E52" s="102">
        <v>1778</v>
      </c>
      <c r="F52" s="41">
        <f t="shared" si="6"/>
        <v>0.001148673792148188</v>
      </c>
      <c r="G52" s="17">
        <f t="shared" si="7"/>
        <v>0.15304798962386512</v>
      </c>
      <c r="H52" s="14">
        <f t="shared" si="8"/>
        <v>236</v>
      </c>
      <c r="I52" s="35">
        <f t="shared" si="9"/>
        <v>0.0029027933235753556</v>
      </c>
      <c r="J52" s="117">
        <v>1719.817</v>
      </c>
      <c r="K52" s="117">
        <v>1723.757</v>
      </c>
      <c r="L52" s="35">
        <f t="shared" si="10"/>
        <v>0.0022909414199301756</v>
      </c>
      <c r="M52" s="14">
        <f t="shared" si="11"/>
        <v>3.9400000000000546</v>
      </c>
      <c r="N52" s="3"/>
    </row>
    <row r="53" spans="1:14" ht="15">
      <c r="A53" s="4">
        <v>59</v>
      </c>
      <c r="B53" s="7" t="s">
        <v>53</v>
      </c>
      <c r="C53" s="120">
        <v>1693</v>
      </c>
      <c r="D53" s="14">
        <v>1783</v>
      </c>
      <c r="E53" s="102">
        <v>1794</v>
      </c>
      <c r="F53" s="41">
        <f t="shared" si="6"/>
        <v>0.0011590105641810175</v>
      </c>
      <c r="G53" s="17">
        <f t="shared" si="7"/>
        <v>0.0596574128765505</v>
      </c>
      <c r="H53" s="14">
        <f t="shared" si="8"/>
        <v>101</v>
      </c>
      <c r="I53" s="35">
        <f t="shared" si="9"/>
        <v>0.0012422971427165717</v>
      </c>
      <c r="J53" s="117">
        <v>1789.337</v>
      </c>
      <c r="K53" s="117">
        <v>1795.601</v>
      </c>
      <c r="L53" s="35">
        <f t="shared" si="10"/>
        <v>0.003500737982839523</v>
      </c>
      <c r="M53" s="14">
        <f t="shared" si="11"/>
        <v>6.264000000000124</v>
      </c>
      <c r="N53" s="3"/>
    </row>
    <row r="54" spans="1:14" ht="15">
      <c r="A54" s="4">
        <v>60</v>
      </c>
      <c r="B54" s="7" t="s">
        <v>54</v>
      </c>
      <c r="C54" s="120">
        <v>538</v>
      </c>
      <c r="D54" s="14">
        <v>652</v>
      </c>
      <c r="E54" s="102">
        <v>669</v>
      </c>
      <c r="F54" s="41">
        <f t="shared" si="6"/>
        <v>0.00043220628062268717</v>
      </c>
      <c r="G54" s="17">
        <f t="shared" si="7"/>
        <v>0.24349442379182157</v>
      </c>
      <c r="H54" s="14">
        <f t="shared" si="8"/>
        <v>131</v>
      </c>
      <c r="I54" s="35">
        <f t="shared" si="9"/>
        <v>0.0016112962940185238</v>
      </c>
      <c r="J54" s="117">
        <v>649.9524</v>
      </c>
      <c r="K54" s="117">
        <v>665.0121</v>
      </c>
      <c r="L54" s="35">
        <f t="shared" si="10"/>
        <v>0.023170466021819474</v>
      </c>
      <c r="M54" s="14">
        <f t="shared" si="11"/>
        <v>15.05970000000002</v>
      </c>
      <c r="N54" s="3"/>
    </row>
    <row r="55" spans="1:14" ht="15">
      <c r="A55" s="4">
        <v>61</v>
      </c>
      <c r="B55" s="7" t="s">
        <v>55</v>
      </c>
      <c r="C55" s="120">
        <v>2432</v>
      </c>
      <c r="D55" s="14">
        <v>3063</v>
      </c>
      <c r="E55" s="102">
        <v>3088</v>
      </c>
      <c r="F55" s="41">
        <f t="shared" si="6"/>
        <v>0.0019949970023361106</v>
      </c>
      <c r="G55" s="17">
        <f t="shared" si="7"/>
        <v>0.26973684210526316</v>
      </c>
      <c r="H55" s="14">
        <f t="shared" si="8"/>
        <v>656</v>
      </c>
      <c r="I55" s="35">
        <f t="shared" si="9"/>
        <v>0.008068781441802684</v>
      </c>
      <c r="J55" s="117">
        <v>3058.816</v>
      </c>
      <c r="K55" s="117">
        <v>3093.344</v>
      </c>
      <c r="L55" s="35">
        <f t="shared" si="10"/>
        <v>0.011288027785914631</v>
      </c>
      <c r="M55" s="14">
        <f t="shared" si="11"/>
        <v>34.52800000000025</v>
      </c>
      <c r="N55" s="3"/>
    </row>
    <row r="56" spans="1:14" ht="15">
      <c r="A56" s="4">
        <v>62</v>
      </c>
      <c r="B56" s="7" t="s">
        <v>56</v>
      </c>
      <c r="C56" s="120">
        <v>4634</v>
      </c>
      <c r="D56" s="14">
        <v>5412</v>
      </c>
      <c r="E56" s="102">
        <v>5497</v>
      </c>
      <c r="F56" s="41">
        <f t="shared" si="6"/>
        <v>0.0035513272415290155</v>
      </c>
      <c r="G56" s="17">
        <f t="shared" si="7"/>
        <v>0.18623219680621494</v>
      </c>
      <c r="H56" s="14">
        <f t="shared" si="8"/>
        <v>863</v>
      </c>
      <c r="I56" s="35">
        <f t="shared" si="9"/>
        <v>0.010614875585786153</v>
      </c>
      <c r="J56" s="117">
        <v>5469.991</v>
      </c>
      <c r="K56" s="117">
        <v>5566.685</v>
      </c>
      <c r="L56" s="35">
        <f t="shared" si="10"/>
        <v>0.01767717716537384</v>
      </c>
      <c r="M56" s="14">
        <f t="shared" si="11"/>
        <v>96.69400000000041</v>
      </c>
      <c r="N56" s="3"/>
    </row>
    <row r="57" spans="1:14" ht="15">
      <c r="A57" s="4">
        <v>63</v>
      </c>
      <c r="B57" s="7" t="s">
        <v>57</v>
      </c>
      <c r="C57" s="120">
        <v>1818</v>
      </c>
      <c r="D57" s="14">
        <v>2020</v>
      </c>
      <c r="E57" s="102">
        <v>2057</v>
      </c>
      <c r="F57" s="41">
        <f t="shared" si="6"/>
        <v>0.0013289212544706538</v>
      </c>
      <c r="G57" s="17">
        <f t="shared" si="7"/>
        <v>0.13146314631463146</v>
      </c>
      <c r="H57" s="14">
        <f t="shared" si="8"/>
        <v>239</v>
      </c>
      <c r="I57" s="35">
        <f t="shared" si="9"/>
        <v>0.002939693238705551</v>
      </c>
      <c r="J57" s="117">
        <v>2014.398</v>
      </c>
      <c r="K57" s="117">
        <v>2027.064</v>
      </c>
      <c r="L57" s="35">
        <f t="shared" si="10"/>
        <v>0.006287734598624585</v>
      </c>
      <c r="M57" s="14">
        <f t="shared" si="11"/>
        <v>12.666000000000167</v>
      </c>
      <c r="N57" s="3"/>
    </row>
    <row r="58" spans="1:14" ht="15">
      <c r="A58" s="4">
        <v>64</v>
      </c>
      <c r="B58" s="7" t="s">
        <v>58</v>
      </c>
      <c r="C58" s="120">
        <v>7191</v>
      </c>
      <c r="D58" s="14">
        <v>7197</v>
      </c>
      <c r="E58" s="102">
        <v>7277</v>
      </c>
      <c r="F58" s="41">
        <f t="shared" si="6"/>
        <v>0.004701293130181307</v>
      </c>
      <c r="G58" s="17">
        <f t="shared" si="7"/>
        <v>0.011959393686552635</v>
      </c>
      <c r="H58" s="14">
        <f t="shared" si="8"/>
        <v>86</v>
      </c>
      <c r="I58" s="35">
        <f t="shared" si="9"/>
        <v>0.0010577975670655957</v>
      </c>
      <c r="J58" s="117">
        <v>7170.477</v>
      </c>
      <c r="K58" s="117">
        <v>7200.18</v>
      </c>
      <c r="L58" s="35">
        <f t="shared" si="10"/>
        <v>0.004142402241859283</v>
      </c>
      <c r="M58" s="14">
        <f t="shared" si="11"/>
        <v>29.70300000000043</v>
      </c>
      <c r="N58" s="3"/>
    </row>
    <row r="59" spans="1:14" ht="15">
      <c r="A59" s="4">
        <v>65</v>
      </c>
      <c r="B59" s="7" t="s">
        <v>59</v>
      </c>
      <c r="C59" s="120">
        <v>4487</v>
      </c>
      <c r="D59" s="14">
        <v>4323</v>
      </c>
      <c r="E59" s="102">
        <v>4352</v>
      </c>
      <c r="F59" s="41">
        <f t="shared" si="6"/>
        <v>0.0028116019929296477</v>
      </c>
      <c r="G59" s="17">
        <f t="shared" si="7"/>
        <v>-0.030086917762424784</v>
      </c>
      <c r="H59" s="14">
        <f t="shared" si="8"/>
        <v>-135</v>
      </c>
      <c r="I59" s="35">
        <f t="shared" si="9"/>
        <v>-0.0016604961808587841</v>
      </c>
      <c r="J59" s="117">
        <v>4320.538</v>
      </c>
      <c r="K59" s="117">
        <v>4324.831</v>
      </c>
      <c r="L59" s="35">
        <f t="shared" si="10"/>
        <v>0.0009936262567301977</v>
      </c>
      <c r="M59" s="14">
        <f t="shared" si="11"/>
        <v>4.293000000000575</v>
      </c>
      <c r="N59" s="3"/>
    </row>
    <row r="60" spans="1:14" ht="15">
      <c r="A60" s="4">
        <v>66</v>
      </c>
      <c r="B60" s="7" t="s">
        <v>60</v>
      </c>
      <c r="C60" s="120">
        <v>8206</v>
      </c>
      <c r="D60" s="14">
        <v>9342</v>
      </c>
      <c r="E60" s="102">
        <v>9426</v>
      </c>
      <c r="F60" s="41">
        <f t="shared" si="6"/>
        <v>0.006089650823840731</v>
      </c>
      <c r="G60" s="17">
        <f t="shared" si="7"/>
        <v>0.14867170363148915</v>
      </c>
      <c r="H60" s="14">
        <f t="shared" si="8"/>
        <v>1220</v>
      </c>
      <c r="I60" s="35">
        <f t="shared" si="9"/>
        <v>0.015005965486279381</v>
      </c>
      <c r="J60" s="117">
        <v>9445.802</v>
      </c>
      <c r="K60" s="117">
        <v>9588.497</v>
      </c>
      <c r="L60" s="35">
        <f t="shared" si="10"/>
        <v>0.015106710896544275</v>
      </c>
      <c r="M60" s="14">
        <f t="shared" si="11"/>
        <v>142.6949999999997</v>
      </c>
      <c r="N60" s="3"/>
    </row>
    <row r="61" spans="1:14" ht="15">
      <c r="A61" s="4">
        <v>68</v>
      </c>
      <c r="B61" s="7" t="s">
        <v>61</v>
      </c>
      <c r="C61" s="120">
        <v>6982</v>
      </c>
      <c r="D61" s="14">
        <v>9065</v>
      </c>
      <c r="E61" s="102">
        <v>9336</v>
      </c>
      <c r="F61" s="41">
        <f t="shared" si="6"/>
        <v>0.0060315064811560645</v>
      </c>
      <c r="G61" s="17">
        <f t="shared" si="7"/>
        <v>0.33715267831566886</v>
      </c>
      <c r="H61" s="14">
        <f t="shared" si="8"/>
        <v>2354</v>
      </c>
      <c r="I61" s="35">
        <f t="shared" si="9"/>
        <v>0.028954133405493167</v>
      </c>
      <c r="J61" s="117">
        <v>9140.495</v>
      </c>
      <c r="K61" s="117">
        <v>9401.7</v>
      </c>
      <c r="L61" s="35">
        <f t="shared" si="10"/>
        <v>0.028576679928165805</v>
      </c>
      <c r="M61" s="14">
        <f t="shared" si="11"/>
        <v>261.2049999999999</v>
      </c>
      <c r="N61" s="3"/>
    </row>
    <row r="62" spans="1:14" ht="15">
      <c r="A62" s="4">
        <v>69</v>
      </c>
      <c r="B62" s="7" t="s">
        <v>62</v>
      </c>
      <c r="C62" s="120">
        <v>36847</v>
      </c>
      <c r="D62" s="14">
        <v>40220</v>
      </c>
      <c r="E62" s="102">
        <v>40505</v>
      </c>
      <c r="F62" s="41">
        <f t="shared" si="6"/>
        <v>0.026168184449360154</v>
      </c>
      <c r="G62" s="17">
        <f t="shared" si="7"/>
        <v>0.09927538198496486</v>
      </c>
      <c r="H62" s="14">
        <f t="shared" si="8"/>
        <v>3658</v>
      </c>
      <c r="I62" s="35">
        <f t="shared" si="9"/>
        <v>0.044993296515418016</v>
      </c>
      <c r="J62" s="117">
        <v>40137.53</v>
      </c>
      <c r="K62" s="117">
        <v>40485.68</v>
      </c>
      <c r="L62" s="35">
        <f t="shared" si="10"/>
        <v>0.00867392687093604</v>
      </c>
      <c r="M62" s="14">
        <f t="shared" si="11"/>
        <v>348.15000000000146</v>
      </c>
      <c r="N62" s="3"/>
    </row>
    <row r="63" spans="1:14" ht="15">
      <c r="A63" s="4">
        <v>70</v>
      </c>
      <c r="B63" s="7" t="s">
        <v>63</v>
      </c>
      <c r="C63" s="120">
        <v>31016</v>
      </c>
      <c r="D63" s="14">
        <v>23953</v>
      </c>
      <c r="E63" s="102">
        <v>24010</v>
      </c>
      <c r="F63" s="41">
        <f t="shared" si="6"/>
        <v>0.0155116185317649</v>
      </c>
      <c r="G63" s="17">
        <f t="shared" si="7"/>
        <v>-0.22588341501160691</v>
      </c>
      <c r="H63" s="14">
        <f t="shared" si="8"/>
        <v>-7006</v>
      </c>
      <c r="I63" s="35">
        <f t="shared" si="9"/>
        <v>-0.08617360180071586</v>
      </c>
      <c r="J63" s="117">
        <v>23489.37</v>
      </c>
      <c r="K63" s="117">
        <v>22996.87</v>
      </c>
      <c r="L63" s="35">
        <f t="shared" si="10"/>
        <v>-0.020966930999000825</v>
      </c>
      <c r="M63" s="14">
        <f t="shared" si="11"/>
        <v>-492.5</v>
      </c>
      <c r="N63" s="3"/>
    </row>
    <row r="64" spans="1:14" ht="15">
      <c r="A64" s="4">
        <v>71</v>
      </c>
      <c r="B64" s="7" t="s">
        <v>64</v>
      </c>
      <c r="C64" s="120">
        <v>16517</v>
      </c>
      <c r="D64" s="120">
        <v>17551</v>
      </c>
      <c r="E64" s="135">
        <v>17754</v>
      </c>
      <c r="F64" s="136">
        <f t="shared" si="6"/>
        <v>0.011469940666928531</v>
      </c>
      <c r="G64" s="130">
        <f t="shared" si="7"/>
        <v>0.0748925349639765</v>
      </c>
      <c r="H64" s="120">
        <f t="shared" si="8"/>
        <v>1237</v>
      </c>
      <c r="I64" s="137">
        <f t="shared" si="9"/>
        <v>0.015215065005350487</v>
      </c>
      <c r="J64" s="138">
        <v>17682.57</v>
      </c>
      <c r="K64" s="139">
        <v>17781.84</v>
      </c>
      <c r="L64" s="137">
        <f t="shared" si="10"/>
        <v>0.00561400294188008</v>
      </c>
      <c r="M64" s="120">
        <f t="shared" si="11"/>
        <v>99.27000000000044</v>
      </c>
      <c r="N64" s="3"/>
    </row>
    <row r="65" spans="1:14" ht="15">
      <c r="A65" s="4">
        <v>72</v>
      </c>
      <c r="B65" s="7" t="s">
        <v>65</v>
      </c>
      <c r="C65" s="120">
        <v>438</v>
      </c>
      <c r="D65" s="14">
        <v>581</v>
      </c>
      <c r="E65" s="102">
        <v>604</v>
      </c>
      <c r="F65" s="41">
        <f t="shared" si="6"/>
        <v>0.00039021314423931693</v>
      </c>
      <c r="G65" s="17">
        <f t="shared" si="7"/>
        <v>0.3789954337899543</v>
      </c>
      <c r="H65" s="14">
        <f t="shared" si="8"/>
        <v>166</v>
      </c>
      <c r="I65" s="35">
        <f t="shared" si="9"/>
        <v>0.0020417953038708012</v>
      </c>
      <c r="J65" s="123">
        <v>593.0186</v>
      </c>
      <c r="K65" s="117">
        <v>611.7085</v>
      </c>
      <c r="L65" s="35">
        <f t="shared" si="10"/>
        <v>0.031516549396595595</v>
      </c>
      <c r="M65" s="14">
        <f t="shared" si="11"/>
        <v>18.689899999999966</v>
      </c>
      <c r="N65" s="3"/>
    </row>
    <row r="66" spans="1:14" ht="15">
      <c r="A66" s="4">
        <v>73</v>
      </c>
      <c r="B66" s="7" t="s">
        <v>66</v>
      </c>
      <c r="C66" s="120">
        <v>5692</v>
      </c>
      <c r="D66" s="14">
        <v>5950</v>
      </c>
      <c r="E66" s="102">
        <v>6069</v>
      </c>
      <c r="F66" s="41">
        <f aca="true" t="shared" si="12" ref="F66:F90">E66/$E$90</f>
        <v>0.003920866841702673</v>
      </c>
      <c r="G66" s="17">
        <f aca="true" t="shared" si="13" ref="G66:G90">(E66-C66)/C66</f>
        <v>0.0662333099086437</v>
      </c>
      <c r="H66" s="14">
        <f aca="true" t="shared" si="14" ref="H66:H90">E66-C66</f>
        <v>377</v>
      </c>
      <c r="I66" s="35">
        <f aca="true" t="shared" si="15" ref="I66:I90">H66/$H$90</f>
        <v>0.00463708933469453</v>
      </c>
      <c r="J66" s="123">
        <v>6013.643</v>
      </c>
      <c r="K66" s="117">
        <v>6078.99</v>
      </c>
      <c r="L66" s="35">
        <f aca="true" t="shared" si="16" ref="L66:L90">(K66-J66)/J66</f>
        <v>0.010866458151905551</v>
      </c>
      <c r="M66" s="14">
        <f aca="true" t="shared" si="17" ref="M66:M90">K66-J66</f>
        <v>65.34699999999975</v>
      </c>
      <c r="N66" s="3"/>
    </row>
    <row r="67" spans="1:14" ht="15">
      <c r="A67" s="4">
        <v>74</v>
      </c>
      <c r="B67" s="7" t="s">
        <v>67</v>
      </c>
      <c r="C67" s="120">
        <v>4033</v>
      </c>
      <c r="D67" s="14">
        <v>4452</v>
      </c>
      <c r="E67" s="102">
        <v>4518</v>
      </c>
      <c r="F67" s="41">
        <f t="shared" si="12"/>
        <v>0.002918846002770255</v>
      </c>
      <c r="G67" s="17">
        <f t="shared" si="13"/>
        <v>0.12025787255145054</v>
      </c>
      <c r="H67" s="14">
        <f t="shared" si="14"/>
        <v>485</v>
      </c>
      <c r="I67" s="35">
        <f t="shared" si="15"/>
        <v>0.005965486279381558</v>
      </c>
      <c r="J67" s="123">
        <v>4568.789</v>
      </c>
      <c r="K67" s="117">
        <v>4626.801</v>
      </c>
      <c r="L67" s="35">
        <f t="shared" si="16"/>
        <v>0.012697456590794767</v>
      </c>
      <c r="M67" s="14">
        <f t="shared" si="17"/>
        <v>58.012000000000626</v>
      </c>
      <c r="N67" s="3"/>
    </row>
    <row r="68" spans="1:14" ht="15">
      <c r="A68" s="4">
        <v>75</v>
      </c>
      <c r="B68" s="7" t="s">
        <v>68</v>
      </c>
      <c r="C68" s="120">
        <v>2553</v>
      </c>
      <c r="D68" s="14">
        <v>2040</v>
      </c>
      <c r="E68" s="102">
        <v>2057</v>
      </c>
      <c r="F68" s="41">
        <f t="shared" si="12"/>
        <v>0.0013289212544706538</v>
      </c>
      <c r="G68" s="17">
        <f t="shared" si="13"/>
        <v>-0.19428123775949863</v>
      </c>
      <c r="H68" s="14">
        <f t="shared" si="14"/>
        <v>-496</v>
      </c>
      <c r="I68" s="35">
        <f t="shared" si="15"/>
        <v>-0.006100785968192273</v>
      </c>
      <c r="J68" s="123">
        <v>1962.189</v>
      </c>
      <c r="K68" s="117">
        <v>1909.497</v>
      </c>
      <c r="L68" s="35">
        <f t="shared" si="16"/>
        <v>-0.02685368229054388</v>
      </c>
      <c r="M68" s="14">
        <f t="shared" si="17"/>
        <v>-52.69200000000001</v>
      </c>
      <c r="N68" s="3"/>
    </row>
    <row r="69" spans="1:14" ht="15">
      <c r="A69" s="4">
        <v>77</v>
      </c>
      <c r="B69" s="7" t="s">
        <v>69</v>
      </c>
      <c r="C69" s="120">
        <v>6939</v>
      </c>
      <c r="D69" s="14">
        <v>5543</v>
      </c>
      <c r="E69" s="102">
        <v>5586</v>
      </c>
      <c r="F69" s="41">
        <f t="shared" si="12"/>
        <v>0.00360882553596163</v>
      </c>
      <c r="G69" s="17">
        <f t="shared" si="13"/>
        <v>-0.1949848681366191</v>
      </c>
      <c r="H69" s="14">
        <f t="shared" si="14"/>
        <v>-1353</v>
      </c>
      <c r="I69" s="35">
        <f t="shared" si="15"/>
        <v>-0.016641861723718034</v>
      </c>
      <c r="J69" s="123">
        <v>5686.579</v>
      </c>
      <c r="K69" s="117">
        <v>5637.688</v>
      </c>
      <c r="L69" s="35">
        <f t="shared" si="16"/>
        <v>-0.008597612026492488</v>
      </c>
      <c r="M69" s="14">
        <f t="shared" si="17"/>
        <v>-48.89099999999962</v>
      </c>
      <c r="N69" s="3"/>
    </row>
    <row r="70" spans="1:14" ht="15">
      <c r="A70" s="4">
        <v>78</v>
      </c>
      <c r="B70" s="7" t="s">
        <v>70</v>
      </c>
      <c r="C70" s="120">
        <v>301</v>
      </c>
      <c r="D70" s="14">
        <v>429</v>
      </c>
      <c r="E70" s="102">
        <v>429</v>
      </c>
      <c r="F70" s="41">
        <f t="shared" si="12"/>
        <v>0.00027715470013024333</v>
      </c>
      <c r="G70" s="17">
        <f t="shared" si="13"/>
        <v>0.42524916943521596</v>
      </c>
      <c r="H70" s="14">
        <f t="shared" si="14"/>
        <v>128</v>
      </c>
      <c r="I70" s="35">
        <f t="shared" si="15"/>
        <v>0.0015743963788883285</v>
      </c>
      <c r="J70" s="123">
        <v>431.6702</v>
      </c>
      <c r="K70" s="117">
        <v>434.0164</v>
      </c>
      <c r="L70" s="35">
        <f t="shared" si="16"/>
        <v>0.005435167866579517</v>
      </c>
      <c r="M70" s="14">
        <f t="shared" si="17"/>
        <v>2.3461999999999534</v>
      </c>
      <c r="N70" s="3"/>
    </row>
    <row r="71" spans="1:14" ht="15">
      <c r="A71" s="4">
        <v>79</v>
      </c>
      <c r="B71" s="7" t="s">
        <v>71</v>
      </c>
      <c r="C71" s="120">
        <v>6809</v>
      </c>
      <c r="D71" s="14">
        <v>6878</v>
      </c>
      <c r="E71" s="102">
        <v>6985</v>
      </c>
      <c r="F71" s="41">
        <f t="shared" si="12"/>
        <v>0.004512647040582167</v>
      </c>
      <c r="G71" s="17">
        <f t="shared" si="13"/>
        <v>0.025848142164781908</v>
      </c>
      <c r="H71" s="14">
        <f t="shared" si="14"/>
        <v>176</v>
      </c>
      <c r="I71" s="35">
        <f t="shared" si="15"/>
        <v>0.0021647950209714517</v>
      </c>
      <c r="J71" s="123">
        <v>7056.032</v>
      </c>
      <c r="K71" s="117">
        <v>7083.434</v>
      </c>
      <c r="L71" s="35">
        <f t="shared" si="16"/>
        <v>0.0038834857891801005</v>
      </c>
      <c r="M71" s="14">
        <f t="shared" si="17"/>
        <v>27.402000000000044</v>
      </c>
      <c r="N71" s="3"/>
    </row>
    <row r="72" spans="1:14" ht="15">
      <c r="A72" s="4">
        <v>80</v>
      </c>
      <c r="B72" s="7" t="s">
        <v>72</v>
      </c>
      <c r="C72" s="120">
        <v>16710</v>
      </c>
      <c r="D72" s="14">
        <v>17465</v>
      </c>
      <c r="E72" s="102">
        <v>17698</v>
      </c>
      <c r="F72" s="41">
        <f t="shared" si="12"/>
        <v>0.011433761964813627</v>
      </c>
      <c r="G72" s="17">
        <f t="shared" si="13"/>
        <v>0.059126271693596646</v>
      </c>
      <c r="H72" s="14">
        <f t="shared" si="14"/>
        <v>988</v>
      </c>
      <c r="I72" s="35">
        <f t="shared" si="15"/>
        <v>0.012152372049544287</v>
      </c>
      <c r="J72" s="123">
        <v>17765.5</v>
      </c>
      <c r="K72" s="117">
        <v>17960.03</v>
      </c>
      <c r="L72" s="35">
        <f t="shared" si="16"/>
        <v>0.010949874757254164</v>
      </c>
      <c r="M72" s="14">
        <f t="shared" si="17"/>
        <v>194.52999999999884</v>
      </c>
      <c r="N72" s="3"/>
    </row>
    <row r="73" spans="1:14" ht="15">
      <c r="A73" s="4">
        <v>81</v>
      </c>
      <c r="B73" s="7" t="s">
        <v>73</v>
      </c>
      <c r="C73" s="120">
        <v>40539</v>
      </c>
      <c r="D73" s="14">
        <v>44535</v>
      </c>
      <c r="E73" s="102">
        <v>45754</v>
      </c>
      <c r="F73" s="41">
        <f t="shared" si="12"/>
        <v>0.02955929172438031</v>
      </c>
      <c r="G73" s="17">
        <f t="shared" si="13"/>
        <v>0.12864155504575842</v>
      </c>
      <c r="H73" s="14">
        <f t="shared" si="14"/>
        <v>5215</v>
      </c>
      <c r="I73" s="35">
        <f t="shared" si="15"/>
        <v>0.06414435246798933</v>
      </c>
      <c r="J73" s="123">
        <v>44287.2</v>
      </c>
      <c r="K73" s="117">
        <v>44930.31</v>
      </c>
      <c r="L73" s="35">
        <f t="shared" si="16"/>
        <v>0.014521351541754742</v>
      </c>
      <c r="M73" s="14">
        <f t="shared" si="17"/>
        <v>643.1100000000006</v>
      </c>
      <c r="N73" s="3"/>
    </row>
    <row r="74" spans="1:14" ht="15">
      <c r="A74" s="4">
        <v>82</v>
      </c>
      <c r="B74" s="7" t="s">
        <v>74</v>
      </c>
      <c r="C74" s="120">
        <v>41645</v>
      </c>
      <c r="D74" s="14">
        <v>42756</v>
      </c>
      <c r="E74" s="102">
        <v>43506</v>
      </c>
      <c r="F74" s="41">
        <f t="shared" si="12"/>
        <v>0.028106975253767753</v>
      </c>
      <c r="G74" s="17">
        <f t="shared" si="13"/>
        <v>0.044687237363428986</v>
      </c>
      <c r="H74" s="14">
        <f t="shared" si="14"/>
        <v>1861</v>
      </c>
      <c r="I74" s="35">
        <f t="shared" si="15"/>
        <v>0.02289024735243109</v>
      </c>
      <c r="J74" s="123">
        <v>43237.6</v>
      </c>
      <c r="K74" s="117">
        <v>43418.46</v>
      </c>
      <c r="L74" s="35">
        <f t="shared" si="16"/>
        <v>0.004182933372805165</v>
      </c>
      <c r="M74" s="14">
        <f t="shared" si="17"/>
        <v>180.86000000000058</v>
      </c>
      <c r="N74" s="3"/>
    </row>
    <row r="75" spans="1:14" ht="15">
      <c r="A75" s="4">
        <v>84</v>
      </c>
      <c r="B75" s="7" t="s">
        <v>75</v>
      </c>
      <c r="C75" s="120">
        <v>491</v>
      </c>
      <c r="D75" s="14">
        <v>494</v>
      </c>
      <c r="E75" s="102">
        <v>494</v>
      </c>
      <c r="F75" s="41">
        <f t="shared" si="12"/>
        <v>0.0003191478365136135</v>
      </c>
      <c r="G75" s="17">
        <f t="shared" si="13"/>
        <v>0.006109979633401222</v>
      </c>
      <c r="H75" s="14">
        <f t="shared" si="14"/>
        <v>3</v>
      </c>
      <c r="I75" s="35">
        <f t="shared" si="15"/>
        <v>3.68999151301952E-05</v>
      </c>
      <c r="J75" s="123">
        <v>522.0963</v>
      </c>
      <c r="K75" s="117">
        <v>513.3955</v>
      </c>
      <c r="L75" s="35">
        <f t="shared" si="16"/>
        <v>-0.01666512480551973</v>
      </c>
      <c r="M75" s="14">
        <f t="shared" si="17"/>
        <v>-8.700800000000072</v>
      </c>
      <c r="N75" s="3"/>
    </row>
    <row r="76" spans="1:14" ht="15">
      <c r="A76" s="4">
        <v>85</v>
      </c>
      <c r="B76" s="7" t="s">
        <v>76</v>
      </c>
      <c r="C76" s="120">
        <v>25290</v>
      </c>
      <c r="D76" s="14">
        <v>27201</v>
      </c>
      <c r="E76" s="102">
        <v>27540</v>
      </c>
      <c r="F76" s="41">
        <f t="shared" si="12"/>
        <v>0.017792168861507928</v>
      </c>
      <c r="G76" s="17">
        <f t="shared" si="13"/>
        <v>0.08896797153024912</v>
      </c>
      <c r="H76" s="14">
        <f t="shared" si="14"/>
        <v>2250</v>
      </c>
      <c r="I76" s="35">
        <f t="shared" si="15"/>
        <v>0.027674936347646402</v>
      </c>
      <c r="J76" s="123">
        <v>25866.14</v>
      </c>
      <c r="K76" s="117">
        <v>26049.14</v>
      </c>
      <c r="L76" s="35">
        <f t="shared" si="16"/>
        <v>0.007074886318561641</v>
      </c>
      <c r="M76" s="14">
        <f t="shared" si="17"/>
        <v>183</v>
      </c>
      <c r="N76" s="3"/>
    </row>
    <row r="77" spans="1:14" ht="15">
      <c r="A77" s="4">
        <v>86</v>
      </c>
      <c r="B77" s="7" t="s">
        <v>77</v>
      </c>
      <c r="C77" s="120">
        <v>17560</v>
      </c>
      <c r="D77" s="14">
        <v>19747</v>
      </c>
      <c r="E77" s="102">
        <v>19995</v>
      </c>
      <c r="F77" s="41">
        <f t="shared" si="12"/>
        <v>0.012917734799776726</v>
      </c>
      <c r="G77" s="17">
        <f t="shared" si="13"/>
        <v>0.13866742596810933</v>
      </c>
      <c r="H77" s="14">
        <f t="shared" si="14"/>
        <v>2435</v>
      </c>
      <c r="I77" s="35">
        <f t="shared" si="15"/>
        <v>0.029950431114008438</v>
      </c>
      <c r="J77" s="123">
        <v>19807.78</v>
      </c>
      <c r="K77" s="117">
        <v>20068.36</v>
      </c>
      <c r="L77" s="35">
        <f t="shared" si="16"/>
        <v>0.01315543690408525</v>
      </c>
      <c r="M77" s="14">
        <f t="shared" si="17"/>
        <v>260.58000000000175</v>
      </c>
      <c r="N77" s="3"/>
    </row>
    <row r="78" spans="1:14" ht="15">
      <c r="A78" s="4">
        <v>87</v>
      </c>
      <c r="B78" s="7" t="s">
        <v>78</v>
      </c>
      <c r="C78" s="120">
        <v>1244</v>
      </c>
      <c r="D78" s="14">
        <v>1499</v>
      </c>
      <c r="E78" s="102">
        <v>1529</v>
      </c>
      <c r="F78" s="41">
        <f t="shared" si="12"/>
        <v>0.0009878077773872774</v>
      </c>
      <c r="G78" s="17">
        <f t="shared" si="13"/>
        <v>0.22909967845659163</v>
      </c>
      <c r="H78" s="14">
        <f t="shared" si="14"/>
        <v>285</v>
      </c>
      <c r="I78" s="35">
        <f t="shared" si="15"/>
        <v>0.0035054919373685442</v>
      </c>
      <c r="J78" s="123">
        <v>1503.935</v>
      </c>
      <c r="K78" s="117">
        <v>1527.199</v>
      </c>
      <c r="L78" s="35">
        <f t="shared" si="16"/>
        <v>0.015468753636294205</v>
      </c>
      <c r="M78" s="14">
        <f t="shared" si="17"/>
        <v>23.264000000000124</v>
      </c>
      <c r="N78" s="3"/>
    </row>
    <row r="79" spans="1:14" ht="15">
      <c r="A79" s="4">
        <v>88</v>
      </c>
      <c r="B79" s="7" t="s">
        <v>79</v>
      </c>
      <c r="C79" s="120">
        <v>3088</v>
      </c>
      <c r="D79" s="14">
        <v>3432</v>
      </c>
      <c r="E79" s="102">
        <v>3424</v>
      </c>
      <c r="F79" s="41">
        <f t="shared" si="12"/>
        <v>0.0022120692150255318</v>
      </c>
      <c r="G79" s="17">
        <f t="shared" si="13"/>
        <v>0.10880829015544041</v>
      </c>
      <c r="H79" s="14">
        <f t="shared" si="14"/>
        <v>336</v>
      </c>
      <c r="I79" s="35">
        <f t="shared" si="15"/>
        <v>0.004132790494581862</v>
      </c>
      <c r="J79" s="123">
        <v>3396.237</v>
      </c>
      <c r="K79" s="117">
        <v>3396.775</v>
      </c>
      <c r="L79" s="35">
        <f t="shared" si="16"/>
        <v>0.00015841061739802344</v>
      </c>
      <c r="M79" s="14">
        <f t="shared" si="17"/>
        <v>0.5380000000000109</v>
      </c>
      <c r="N79" s="3"/>
    </row>
    <row r="80" spans="1:14" ht="15">
      <c r="A80" s="4">
        <v>90</v>
      </c>
      <c r="B80" s="7" t="s">
        <v>80</v>
      </c>
      <c r="C80" s="120">
        <v>1094</v>
      </c>
      <c r="D80" s="14">
        <v>1136</v>
      </c>
      <c r="E80" s="102">
        <v>1172</v>
      </c>
      <c r="F80" s="41">
        <f t="shared" si="12"/>
        <v>0.0007571685514047673</v>
      </c>
      <c r="G80" s="17">
        <f t="shared" si="13"/>
        <v>0.0712979890310786</v>
      </c>
      <c r="H80" s="14">
        <f t="shared" si="14"/>
        <v>78</v>
      </c>
      <c r="I80" s="35">
        <f t="shared" si="15"/>
        <v>0.0009593977933850753</v>
      </c>
      <c r="J80" s="123">
        <v>1154.229</v>
      </c>
      <c r="K80" s="117">
        <v>1159.396</v>
      </c>
      <c r="L80" s="35">
        <f t="shared" si="16"/>
        <v>0.004476581336978984</v>
      </c>
      <c r="M80" s="14">
        <f t="shared" si="17"/>
        <v>5.166999999999916</v>
      </c>
      <c r="N80" s="3"/>
    </row>
    <row r="81" spans="1:14" ht="15">
      <c r="A81" s="4">
        <v>91</v>
      </c>
      <c r="B81" s="7" t="s">
        <v>81</v>
      </c>
      <c r="C81" s="120">
        <v>158</v>
      </c>
      <c r="D81" s="14">
        <v>199</v>
      </c>
      <c r="E81" s="102">
        <v>201</v>
      </c>
      <c r="F81" s="41">
        <f t="shared" si="12"/>
        <v>0.0001298556986624217</v>
      </c>
      <c r="G81" s="17">
        <f t="shared" si="13"/>
        <v>0.2721518987341772</v>
      </c>
      <c r="H81" s="14">
        <f t="shared" si="14"/>
        <v>43</v>
      </c>
      <c r="I81" s="35">
        <f t="shared" si="15"/>
        <v>0.0005288987835327979</v>
      </c>
      <c r="J81" s="123">
        <v>207.1384</v>
      </c>
      <c r="K81" s="117">
        <v>203.6738</v>
      </c>
      <c r="L81" s="35">
        <f t="shared" si="16"/>
        <v>-0.016726015070117325</v>
      </c>
      <c r="M81" s="14">
        <f t="shared" si="17"/>
        <v>-3.46459999999999</v>
      </c>
      <c r="N81" s="3"/>
    </row>
    <row r="82" spans="1:14" ht="15">
      <c r="A82" s="4">
        <v>92</v>
      </c>
      <c r="B82" s="7" t="s">
        <v>82</v>
      </c>
      <c r="C82" s="120">
        <v>6877</v>
      </c>
      <c r="D82" s="14">
        <v>4645</v>
      </c>
      <c r="E82" s="102">
        <v>4682</v>
      </c>
      <c r="F82" s="41">
        <f t="shared" si="12"/>
        <v>0.0030247979161067582</v>
      </c>
      <c r="G82" s="17">
        <f t="shared" si="13"/>
        <v>-0.3191798749454704</v>
      </c>
      <c r="H82" s="14">
        <f t="shared" si="14"/>
        <v>-2195</v>
      </c>
      <c r="I82" s="35">
        <f t="shared" si="15"/>
        <v>-0.026998437903592822</v>
      </c>
      <c r="J82" s="123">
        <v>4620.273</v>
      </c>
      <c r="K82" s="117">
        <v>4485.12</v>
      </c>
      <c r="L82" s="35">
        <f t="shared" si="16"/>
        <v>-0.02925216756672176</v>
      </c>
      <c r="M82" s="14">
        <f t="shared" si="17"/>
        <v>-135.15300000000025</v>
      </c>
      <c r="N82" s="3"/>
    </row>
    <row r="83" spans="1:14" ht="15">
      <c r="A83" s="4">
        <v>93</v>
      </c>
      <c r="B83" s="7" t="s">
        <v>83</v>
      </c>
      <c r="C83" s="120">
        <v>7469</v>
      </c>
      <c r="D83" s="14">
        <v>8337</v>
      </c>
      <c r="E83" s="102">
        <v>8463</v>
      </c>
      <c r="F83" s="41">
        <f t="shared" si="12"/>
        <v>0.0054675063571148</v>
      </c>
      <c r="G83" s="17">
        <f t="shared" si="13"/>
        <v>0.1330834114339269</v>
      </c>
      <c r="H83" s="14">
        <f t="shared" si="14"/>
        <v>994</v>
      </c>
      <c r="I83" s="35">
        <f t="shared" si="15"/>
        <v>0.012226171879804676</v>
      </c>
      <c r="J83" s="123">
        <v>8581.602</v>
      </c>
      <c r="K83" s="117">
        <v>8728.867</v>
      </c>
      <c r="L83" s="35">
        <f t="shared" si="16"/>
        <v>0.017160548811282487</v>
      </c>
      <c r="M83" s="14">
        <f t="shared" si="17"/>
        <v>147.26499999999942</v>
      </c>
      <c r="N83" s="3"/>
    </row>
    <row r="84" spans="1:14" ht="15">
      <c r="A84" s="4">
        <v>94</v>
      </c>
      <c r="B84" s="7" t="s">
        <v>84</v>
      </c>
      <c r="C84" s="120">
        <v>8537</v>
      </c>
      <c r="D84" s="14">
        <v>9100</v>
      </c>
      <c r="E84" s="102">
        <v>9158</v>
      </c>
      <c r="F84" s="41">
        <f t="shared" si="12"/>
        <v>0.005916509892290835</v>
      </c>
      <c r="G84" s="17">
        <f t="shared" si="13"/>
        <v>0.07274218109406115</v>
      </c>
      <c r="H84" s="14">
        <f t="shared" si="14"/>
        <v>621</v>
      </c>
      <c r="I84" s="35">
        <f t="shared" si="15"/>
        <v>0.007638282431950407</v>
      </c>
      <c r="J84" s="123">
        <v>9241.339</v>
      </c>
      <c r="K84" s="117">
        <v>9331.518</v>
      </c>
      <c r="L84" s="35">
        <f t="shared" si="16"/>
        <v>0.009758217937898403</v>
      </c>
      <c r="M84" s="14">
        <f t="shared" si="17"/>
        <v>90.17900000000009</v>
      </c>
      <c r="N84" s="3"/>
    </row>
    <row r="85" spans="1:14" ht="15">
      <c r="A85" s="4">
        <v>95</v>
      </c>
      <c r="B85" s="7" t="s">
        <v>85</v>
      </c>
      <c r="C85" s="120">
        <v>12005</v>
      </c>
      <c r="D85" s="14">
        <v>11374</v>
      </c>
      <c r="E85" s="102">
        <v>11433</v>
      </c>
      <c r="F85" s="41">
        <f t="shared" si="12"/>
        <v>0.007386269665708793</v>
      </c>
      <c r="G85" s="17">
        <f t="shared" si="13"/>
        <v>-0.04764681382757185</v>
      </c>
      <c r="H85" s="14">
        <f t="shared" si="14"/>
        <v>-572</v>
      </c>
      <c r="I85" s="35">
        <f t="shared" si="15"/>
        <v>-0.007035583818157218</v>
      </c>
      <c r="J85" s="123">
        <v>11299.54</v>
      </c>
      <c r="K85" s="117">
        <v>11181.62</v>
      </c>
      <c r="L85" s="35">
        <f t="shared" si="16"/>
        <v>-0.01043582305120386</v>
      </c>
      <c r="M85" s="14">
        <f t="shared" si="17"/>
        <v>-117.92000000000007</v>
      </c>
      <c r="N85" s="3"/>
    </row>
    <row r="86" spans="1:14" ht="15">
      <c r="A86" s="4">
        <v>96</v>
      </c>
      <c r="B86" s="7" t="s">
        <v>86</v>
      </c>
      <c r="C86" s="120">
        <v>34461</v>
      </c>
      <c r="D86" s="14">
        <v>37973</v>
      </c>
      <c r="E86" s="102">
        <v>38732</v>
      </c>
      <c r="F86" s="41">
        <f t="shared" si="12"/>
        <v>0.025022740898472225</v>
      </c>
      <c r="G86" s="17">
        <f t="shared" si="13"/>
        <v>0.12393720437596123</v>
      </c>
      <c r="H86" s="14">
        <f t="shared" si="14"/>
        <v>4271</v>
      </c>
      <c r="I86" s="35">
        <f t="shared" si="15"/>
        <v>0.052533179173687904</v>
      </c>
      <c r="J86" s="123">
        <v>38535.49</v>
      </c>
      <c r="K86" s="117">
        <v>38672.91</v>
      </c>
      <c r="L86" s="35">
        <f t="shared" si="16"/>
        <v>0.0035660633872828798</v>
      </c>
      <c r="M86" s="14">
        <f t="shared" si="17"/>
        <v>137.42000000000553</v>
      </c>
      <c r="N86" s="3"/>
    </row>
    <row r="87" spans="1:14" ht="15">
      <c r="A87" s="4">
        <v>97</v>
      </c>
      <c r="B87" s="7" t="s">
        <v>87</v>
      </c>
      <c r="C87" s="120">
        <v>3472</v>
      </c>
      <c r="D87" s="14">
        <v>11035</v>
      </c>
      <c r="E87" s="102">
        <v>11788</v>
      </c>
      <c r="F87" s="41">
        <f t="shared" si="12"/>
        <v>0.007615616795187199</v>
      </c>
      <c r="G87" s="17">
        <f>(E87-C87)/C87</f>
        <v>2.3951612903225805</v>
      </c>
      <c r="H87" s="14">
        <f t="shared" si="14"/>
        <v>8316</v>
      </c>
      <c r="I87" s="35">
        <f t="shared" si="15"/>
        <v>0.1022865647409011</v>
      </c>
      <c r="J87" s="123">
        <v>10868.23</v>
      </c>
      <c r="K87" s="117">
        <v>11758.8</v>
      </c>
      <c r="L87" s="35">
        <f t="shared" si="16"/>
        <v>0.0819425058174146</v>
      </c>
      <c r="M87" s="14">
        <f t="shared" si="17"/>
        <v>890.5699999999997</v>
      </c>
      <c r="N87" s="3"/>
    </row>
    <row r="88" spans="1:14" ht="15">
      <c r="A88" s="4">
        <v>98</v>
      </c>
      <c r="B88" s="7" t="s">
        <v>88</v>
      </c>
      <c r="C88" s="120">
        <v>322</v>
      </c>
      <c r="D88" s="14">
        <v>467</v>
      </c>
      <c r="E88" s="102">
        <v>465</v>
      </c>
      <c r="F88" s="41">
        <f t="shared" si="12"/>
        <v>0.0003004124372041099</v>
      </c>
      <c r="G88" s="17">
        <f t="shared" si="13"/>
        <v>0.4440993788819876</v>
      </c>
      <c r="H88" s="14">
        <f t="shared" si="14"/>
        <v>143</v>
      </c>
      <c r="I88" s="35">
        <f t="shared" si="15"/>
        <v>0.0017588959545393045</v>
      </c>
      <c r="J88" s="123">
        <v>449.0611</v>
      </c>
      <c r="K88" s="117">
        <v>439.3035</v>
      </c>
      <c r="L88" s="35">
        <f t="shared" si="16"/>
        <v>-0.02172889168088713</v>
      </c>
      <c r="M88" s="14">
        <f t="shared" si="17"/>
        <v>-9.757600000000025</v>
      </c>
      <c r="N88" s="3"/>
    </row>
    <row r="89" spans="1:14" ht="15.75" thickBot="1">
      <c r="A89" s="5">
        <v>99</v>
      </c>
      <c r="B89" s="47" t="s">
        <v>89</v>
      </c>
      <c r="C89" s="121">
        <v>588</v>
      </c>
      <c r="D89" s="19">
        <v>514</v>
      </c>
      <c r="E89" s="102">
        <v>519</v>
      </c>
      <c r="F89" s="41">
        <f t="shared" si="12"/>
        <v>0.00033529904281490977</v>
      </c>
      <c r="G89" s="17">
        <f t="shared" si="13"/>
        <v>-0.11734693877551021</v>
      </c>
      <c r="H89" s="19">
        <f t="shared" si="14"/>
        <v>-69</v>
      </c>
      <c r="I89" s="66">
        <f t="shared" si="15"/>
        <v>-0.0008486980479944896</v>
      </c>
      <c r="J89" s="124">
        <v>517.1937</v>
      </c>
      <c r="K89" s="126">
        <v>518.7319</v>
      </c>
      <c r="L89" s="35">
        <f t="shared" si="16"/>
        <v>0.0029741274884051384</v>
      </c>
      <c r="M89" s="19">
        <f t="shared" si="17"/>
        <v>1.5381999999999607</v>
      </c>
      <c r="N89" s="3"/>
    </row>
    <row r="90" spans="1:14" s="65" customFormat="1" ht="15.75" thickBot="1">
      <c r="A90" s="173" t="s">
        <v>90</v>
      </c>
      <c r="B90" s="174"/>
      <c r="C90" s="141">
        <v>1466571</v>
      </c>
      <c r="D90" s="55">
        <v>1528499</v>
      </c>
      <c r="E90" s="105">
        <v>1547872</v>
      </c>
      <c r="F90" s="26">
        <f t="shared" si="12"/>
        <v>1</v>
      </c>
      <c r="G90" s="26">
        <f t="shared" si="13"/>
        <v>0.05543611594665379</v>
      </c>
      <c r="H90" s="55">
        <f t="shared" si="14"/>
        <v>81301</v>
      </c>
      <c r="I90" s="67">
        <f t="shared" si="15"/>
        <v>1</v>
      </c>
      <c r="J90" s="160">
        <v>1550335</v>
      </c>
      <c r="K90" s="161">
        <v>1556348</v>
      </c>
      <c r="L90" s="37">
        <f t="shared" si="16"/>
        <v>0.0038785165786749316</v>
      </c>
      <c r="M90" s="55">
        <f t="shared" si="17"/>
        <v>6013</v>
      </c>
      <c r="N90" s="3"/>
    </row>
    <row r="91" spans="3:11" ht="15">
      <c r="C91" s="3"/>
      <c r="D91" s="3"/>
      <c r="E91" s="3"/>
      <c r="J91" s="3"/>
      <c r="K91" s="3"/>
    </row>
    <row r="92" spans="4:5" ht="15">
      <c r="D92" s="3"/>
      <c r="E92" s="3"/>
    </row>
    <row r="93" spans="4:5" ht="15">
      <c r="D93" s="3"/>
      <c r="E93" s="3"/>
    </row>
    <row r="94" spans="4:5" ht="15">
      <c r="D94" s="3"/>
      <c r="E94" s="3"/>
    </row>
    <row r="95" spans="4:5" ht="15">
      <c r="D95" s="3"/>
      <c r="E95" s="3"/>
    </row>
  </sheetData>
  <sheetProtection/>
  <autoFilter ref="A1:M95"/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H1">
      <pane ySplit="1" topLeftCell="A2" activePane="bottomLeft" state="frozen"/>
      <selection pane="topLeft" activeCell="A1" sqref="A1"/>
      <selection pane="bottomLeft" activeCell="N31" sqref="N31"/>
    </sheetView>
  </sheetViews>
  <sheetFormatPr defaultColWidth="8.8515625" defaultRowHeight="15"/>
  <cols>
    <col min="1" max="1" width="17.28125" style="0" bestFit="1" customWidth="1"/>
    <col min="2" max="2" width="34.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17.8515625" style="0" customWidth="1"/>
    <col min="7" max="7" width="28.421875" style="0" customWidth="1"/>
    <col min="8" max="8" width="26.7109375" style="0" customWidth="1"/>
    <col min="9" max="9" width="22.00390625" style="0" customWidth="1"/>
    <col min="10" max="11" width="21.28125" style="0" bestFit="1" customWidth="1"/>
    <col min="12" max="12" width="30.00390625" style="0" customWidth="1"/>
    <col min="13" max="13" width="30.421875" style="0" customWidth="1"/>
  </cols>
  <sheetData>
    <row r="1" spans="1:13" ht="45.75" thickBot="1">
      <c r="A1" s="18" t="s">
        <v>1</v>
      </c>
      <c r="B1" s="18" t="s">
        <v>91</v>
      </c>
      <c r="C1" s="75">
        <v>40969</v>
      </c>
      <c r="D1" s="95">
        <v>41306</v>
      </c>
      <c r="E1" s="103">
        <v>41334</v>
      </c>
      <c r="F1" s="42" t="s">
        <v>291</v>
      </c>
      <c r="G1" s="44" t="s">
        <v>292</v>
      </c>
      <c r="H1" s="15" t="s">
        <v>293</v>
      </c>
      <c r="I1" s="42" t="s">
        <v>294</v>
      </c>
      <c r="J1" s="74" t="s">
        <v>285</v>
      </c>
      <c r="K1" s="72" t="s">
        <v>295</v>
      </c>
      <c r="L1" s="53" t="s">
        <v>296</v>
      </c>
      <c r="M1" s="15" t="s">
        <v>302</v>
      </c>
    </row>
    <row r="2" spans="1:13" ht="15">
      <c r="A2" s="4">
        <v>10</v>
      </c>
      <c r="B2" s="7" t="s">
        <v>10</v>
      </c>
      <c r="C2" s="14">
        <v>381221</v>
      </c>
      <c r="D2" s="14">
        <v>395811</v>
      </c>
      <c r="E2" s="102">
        <v>398062</v>
      </c>
      <c r="F2" s="40">
        <f>E2/$E$26</f>
        <v>0.11811098151257612</v>
      </c>
      <c r="G2" s="16">
        <f aca="true" t="shared" si="0" ref="G2:G26">(E2-C2)/C2</f>
        <v>0.044176475063021185</v>
      </c>
      <c r="H2" s="100">
        <f aca="true" t="shared" si="1" ref="H2:H26">E2-C2</f>
        <v>16841</v>
      </c>
      <c r="I2" s="45">
        <f aca="true" t="shared" si="2" ref="I2:I26">H2/$H$26</f>
        <v>0.11126674022344524</v>
      </c>
      <c r="J2" s="13">
        <v>411121.4</v>
      </c>
      <c r="K2" s="9">
        <v>411131.7</v>
      </c>
      <c r="L2" s="45">
        <f aca="true" t="shared" si="3" ref="L2:L26">(K2-J2)/J2</f>
        <v>2.5053427041230054E-05</v>
      </c>
      <c r="M2" s="13">
        <f aca="true" t="shared" si="4" ref="M2:M26">K2-J2</f>
        <v>10.299999999988358</v>
      </c>
    </row>
    <row r="3" spans="1:13" ht="15">
      <c r="A3" s="4">
        <v>11</v>
      </c>
      <c r="B3" s="7" t="s">
        <v>11</v>
      </c>
      <c r="C3" s="14">
        <v>12366</v>
      </c>
      <c r="D3" s="14">
        <v>12878</v>
      </c>
      <c r="E3" s="102">
        <v>13242</v>
      </c>
      <c r="F3" s="41">
        <f aca="true" t="shared" si="5" ref="F3:F26">E3/$E$26</f>
        <v>0.003929100535066228</v>
      </c>
      <c r="G3" s="17">
        <f t="shared" si="0"/>
        <v>0.07083939835031539</v>
      </c>
      <c r="H3" s="10">
        <f t="shared" si="1"/>
        <v>876</v>
      </c>
      <c r="I3" s="35">
        <f t="shared" si="2"/>
        <v>0.005787641139821746</v>
      </c>
      <c r="J3" s="14">
        <v>13401.5</v>
      </c>
      <c r="K3" s="11">
        <v>13505.07</v>
      </c>
      <c r="L3" s="35">
        <f t="shared" si="3"/>
        <v>0.0077282393761892105</v>
      </c>
      <c r="M3" s="14">
        <f t="shared" si="4"/>
        <v>103.56999999999971</v>
      </c>
    </row>
    <row r="4" spans="1:13" ht="15">
      <c r="A4" s="4">
        <v>12</v>
      </c>
      <c r="B4" s="7" t="s">
        <v>12</v>
      </c>
      <c r="C4" s="14">
        <v>5117</v>
      </c>
      <c r="D4" s="14">
        <v>4124</v>
      </c>
      <c r="E4" s="102">
        <v>4505</v>
      </c>
      <c r="F4" s="41">
        <f t="shared" si="5"/>
        <v>0.0013367012468262617</v>
      </c>
      <c r="G4" s="17">
        <f t="shared" si="0"/>
        <v>-0.11960132890365449</v>
      </c>
      <c r="H4" s="10">
        <f t="shared" si="1"/>
        <v>-612</v>
      </c>
      <c r="I4" s="35">
        <f t="shared" si="2"/>
        <v>-0.00404342052234122</v>
      </c>
      <c r="J4" s="14">
        <v>4119.042</v>
      </c>
      <c r="K4" s="11">
        <v>3731.653</v>
      </c>
      <c r="L4" s="35">
        <f t="shared" si="3"/>
        <v>-0.0940483248289288</v>
      </c>
      <c r="M4" s="14">
        <f t="shared" si="4"/>
        <v>-387.3890000000006</v>
      </c>
    </row>
    <row r="5" spans="1:13" ht="15">
      <c r="A5" s="4">
        <v>13</v>
      </c>
      <c r="B5" s="7" t="s">
        <v>13</v>
      </c>
      <c r="C5" s="14">
        <v>404489</v>
      </c>
      <c r="D5" s="14">
        <v>435511</v>
      </c>
      <c r="E5" s="102">
        <v>440551</v>
      </c>
      <c r="F5" s="41">
        <f t="shared" si="5"/>
        <v>0.13071810676815904</v>
      </c>
      <c r="G5" s="17">
        <f t="shared" si="0"/>
        <v>0.08915446402745192</v>
      </c>
      <c r="H5" s="10">
        <f>E5-C5</f>
        <v>36062</v>
      </c>
      <c r="I5" s="35">
        <f t="shared" si="2"/>
        <v>0.23825789358932853</v>
      </c>
      <c r="J5" s="14">
        <v>436421.8</v>
      </c>
      <c r="K5" s="11">
        <v>439206.9</v>
      </c>
      <c r="L5" s="35">
        <f t="shared" si="3"/>
        <v>0.006381670209875023</v>
      </c>
      <c r="M5" s="14">
        <f t="shared" si="4"/>
        <v>2785.100000000035</v>
      </c>
    </row>
    <row r="6" spans="1:13" ht="15">
      <c r="A6" s="4">
        <v>14</v>
      </c>
      <c r="B6" s="7" t="s">
        <v>14</v>
      </c>
      <c r="C6" s="14">
        <v>440968</v>
      </c>
      <c r="D6" s="14">
        <v>457427</v>
      </c>
      <c r="E6" s="102">
        <v>465242</v>
      </c>
      <c r="F6" s="41">
        <f t="shared" si="5"/>
        <v>0.13804429777490426</v>
      </c>
      <c r="G6" s="17">
        <f t="shared" si="0"/>
        <v>0.05504707824604053</v>
      </c>
      <c r="H6" s="10">
        <f>E6-C6</f>
        <v>24274</v>
      </c>
      <c r="I6" s="35">
        <f>H6/$H$26</f>
        <v>0.1603758002603117</v>
      </c>
      <c r="J6" s="14">
        <v>458345.4</v>
      </c>
      <c r="K6" s="11">
        <v>459952.5</v>
      </c>
      <c r="L6" s="35">
        <f t="shared" si="3"/>
        <v>0.0035063076884811685</v>
      </c>
      <c r="M6" s="14">
        <f t="shared" si="4"/>
        <v>1607.0999999999767</v>
      </c>
    </row>
    <row r="7" spans="1:13" ht="15">
      <c r="A7" s="4">
        <v>15</v>
      </c>
      <c r="B7" s="7" t="s">
        <v>15</v>
      </c>
      <c r="C7" s="14">
        <v>57884</v>
      </c>
      <c r="D7" s="14">
        <v>62196</v>
      </c>
      <c r="E7" s="102">
        <v>63625</v>
      </c>
      <c r="F7" s="41">
        <f t="shared" si="5"/>
        <v>0.01887849430173605</v>
      </c>
      <c r="G7" s="17">
        <f>(E7-C7)/C7</f>
        <v>0.09918112086241448</v>
      </c>
      <c r="H7" s="10">
        <f>E7-C7</f>
        <v>5741</v>
      </c>
      <c r="I7" s="35">
        <f t="shared" si="2"/>
        <v>0.03793019153392311</v>
      </c>
      <c r="J7" s="14">
        <v>62182.44</v>
      </c>
      <c r="K7" s="11">
        <v>62564.92</v>
      </c>
      <c r="L7" s="35">
        <f t="shared" si="3"/>
        <v>0.006150932642720291</v>
      </c>
      <c r="M7" s="14">
        <f t="shared" si="4"/>
        <v>382.4799999999959</v>
      </c>
    </row>
    <row r="8" spans="1:13" ht="15">
      <c r="A8" s="4">
        <v>16</v>
      </c>
      <c r="B8" s="7" t="s">
        <v>16</v>
      </c>
      <c r="C8" s="14">
        <v>66211</v>
      </c>
      <c r="D8" s="14">
        <v>63906</v>
      </c>
      <c r="E8" s="102">
        <v>64879</v>
      </c>
      <c r="F8" s="41">
        <f t="shared" si="5"/>
        <v>0.01925057495956516</v>
      </c>
      <c r="G8" s="17">
        <f t="shared" si="0"/>
        <v>-0.020117503133920345</v>
      </c>
      <c r="H8" s="10">
        <f t="shared" si="1"/>
        <v>-1332</v>
      </c>
      <c r="I8" s="35">
        <f t="shared" si="2"/>
        <v>-0.008800385842742654</v>
      </c>
      <c r="J8" s="14">
        <v>64891.44</v>
      </c>
      <c r="K8" s="11">
        <v>64836.21</v>
      </c>
      <c r="L8" s="35">
        <f>(K8-J8)/J8</f>
        <v>-0.0008511137986767314</v>
      </c>
      <c r="M8" s="14">
        <f t="shared" si="4"/>
        <v>-55.2300000000032</v>
      </c>
    </row>
    <row r="9" spans="1:13" ht="15">
      <c r="A9" s="4">
        <v>17</v>
      </c>
      <c r="B9" s="7" t="s">
        <v>17</v>
      </c>
      <c r="C9" s="14">
        <v>39352</v>
      </c>
      <c r="D9" s="14">
        <v>41854</v>
      </c>
      <c r="E9" s="102">
        <v>42906</v>
      </c>
      <c r="F9" s="41">
        <f t="shared" si="5"/>
        <v>0.012730855426487811</v>
      </c>
      <c r="G9" s="17">
        <f t="shared" si="0"/>
        <v>0.09031307176255336</v>
      </c>
      <c r="H9" s="10">
        <f t="shared" si="1"/>
        <v>3554</v>
      </c>
      <c r="I9" s="35">
        <f t="shared" si="2"/>
        <v>0.02348090937320375</v>
      </c>
      <c r="J9" s="14">
        <v>42135.08</v>
      </c>
      <c r="K9" s="11">
        <v>42738.73</v>
      </c>
      <c r="L9" s="35">
        <f t="shared" si="3"/>
        <v>0.014326542159170019</v>
      </c>
      <c r="M9" s="14">
        <f t="shared" si="4"/>
        <v>603.6500000000015</v>
      </c>
    </row>
    <row r="10" spans="1:13" ht="15">
      <c r="A10" s="4">
        <v>18</v>
      </c>
      <c r="B10" s="7" t="s">
        <v>18</v>
      </c>
      <c r="C10" s="14">
        <v>71038</v>
      </c>
      <c r="D10" s="14">
        <v>68599</v>
      </c>
      <c r="E10" s="102">
        <v>69142</v>
      </c>
      <c r="F10" s="41">
        <f t="shared" si="5"/>
        <v>0.02051547116716124</v>
      </c>
      <c r="G10" s="17">
        <f t="shared" si="0"/>
        <v>-0.026689940595174412</v>
      </c>
      <c r="H10" s="10">
        <f t="shared" si="1"/>
        <v>-1896</v>
      </c>
      <c r="I10" s="35">
        <f t="shared" si="2"/>
        <v>-0.01252667534372378</v>
      </c>
      <c r="J10" s="14">
        <v>69132.66</v>
      </c>
      <c r="K10" s="11">
        <v>69027.15</v>
      </c>
      <c r="L10" s="35">
        <f t="shared" si="3"/>
        <v>-0.0015261961567804465</v>
      </c>
      <c r="M10" s="14">
        <f t="shared" si="4"/>
        <v>-105.51000000000931</v>
      </c>
    </row>
    <row r="11" spans="1:13" ht="15">
      <c r="A11" s="4">
        <v>19</v>
      </c>
      <c r="B11" s="7" t="s">
        <v>19</v>
      </c>
      <c r="C11" s="14">
        <v>8841</v>
      </c>
      <c r="D11" s="14">
        <v>8723</v>
      </c>
      <c r="E11" s="102">
        <v>8684</v>
      </c>
      <c r="F11" s="41">
        <f t="shared" si="5"/>
        <v>0.002576673391218481</v>
      </c>
      <c r="G11" s="17">
        <f t="shared" si="0"/>
        <v>-0.01775817215247144</v>
      </c>
      <c r="H11" s="10">
        <f t="shared" si="1"/>
        <v>-157</v>
      </c>
      <c r="I11" s="35">
        <f t="shared" si="2"/>
        <v>-0.0010372827156986462</v>
      </c>
      <c r="J11" s="14">
        <v>9102.645</v>
      </c>
      <c r="K11" s="11">
        <v>9069.669</v>
      </c>
      <c r="L11" s="35">
        <f t="shared" si="3"/>
        <v>-0.003622683296997803</v>
      </c>
      <c r="M11" s="14">
        <f t="shared" si="4"/>
        <v>-32.97600000000057</v>
      </c>
    </row>
    <row r="12" spans="1:13" ht="15">
      <c r="A12" s="4">
        <v>20</v>
      </c>
      <c r="B12" s="7" t="s">
        <v>20</v>
      </c>
      <c r="C12" s="14">
        <v>78462</v>
      </c>
      <c r="D12" s="14">
        <v>71385</v>
      </c>
      <c r="E12" s="102">
        <v>72210</v>
      </c>
      <c r="F12" s="41">
        <f t="shared" si="5"/>
        <v>0.02142579290417855</v>
      </c>
      <c r="G12" s="17">
        <f t="shared" si="0"/>
        <v>-0.07968188422421045</v>
      </c>
      <c r="H12" s="10">
        <f t="shared" si="1"/>
        <v>-6252</v>
      </c>
      <c r="I12" s="35">
        <f t="shared" si="2"/>
        <v>-0.041306315532152464</v>
      </c>
      <c r="J12" s="14">
        <v>72403.66</v>
      </c>
      <c r="K12" s="11">
        <v>72780.95</v>
      </c>
      <c r="L12" s="35">
        <f t="shared" si="3"/>
        <v>0.005210924420119005</v>
      </c>
      <c r="M12" s="14">
        <f t="shared" si="4"/>
        <v>377.2899999999936</v>
      </c>
    </row>
    <row r="13" spans="1:13" ht="15">
      <c r="A13" s="4">
        <v>21</v>
      </c>
      <c r="B13" s="7" t="s">
        <v>21</v>
      </c>
      <c r="C13" s="14">
        <v>10410</v>
      </c>
      <c r="D13" s="14">
        <v>16319</v>
      </c>
      <c r="E13" s="102">
        <v>16604</v>
      </c>
      <c r="F13" s="41">
        <f t="shared" si="5"/>
        <v>0.004926656493297059</v>
      </c>
      <c r="G13" s="17">
        <f t="shared" si="0"/>
        <v>0.5950048030739673</v>
      </c>
      <c r="H13" s="10">
        <f t="shared" si="1"/>
        <v>6194</v>
      </c>
      <c r="I13" s="35">
        <f t="shared" si="2"/>
        <v>0.04092311554800901</v>
      </c>
      <c r="J13" s="14">
        <v>16688.7</v>
      </c>
      <c r="K13" s="11">
        <v>17297.88</v>
      </c>
      <c r="L13" s="35">
        <f t="shared" si="3"/>
        <v>0.03650254363731149</v>
      </c>
      <c r="M13" s="14">
        <f t="shared" si="4"/>
        <v>609.1800000000003</v>
      </c>
    </row>
    <row r="14" spans="1:13" ht="15">
      <c r="A14" s="4">
        <v>22</v>
      </c>
      <c r="B14" s="7" t="s">
        <v>22</v>
      </c>
      <c r="C14" s="14">
        <v>164016</v>
      </c>
      <c r="D14" s="14">
        <v>173019</v>
      </c>
      <c r="E14" s="102">
        <v>174480</v>
      </c>
      <c r="F14" s="41">
        <f t="shared" si="5"/>
        <v>0.05177083985488261</v>
      </c>
      <c r="G14" s="17">
        <f t="shared" si="0"/>
        <v>0.06379865378987416</v>
      </c>
      <c r="H14" s="10">
        <f t="shared" si="1"/>
        <v>10464</v>
      </c>
      <c r="I14" s="35">
        <f t="shared" si="2"/>
        <v>0.06913456265650085</v>
      </c>
      <c r="J14" s="14">
        <v>173164.7</v>
      </c>
      <c r="K14" s="11">
        <v>173777.2</v>
      </c>
      <c r="L14" s="35">
        <f t="shared" si="3"/>
        <v>0.003537095031493139</v>
      </c>
      <c r="M14" s="14">
        <f t="shared" si="4"/>
        <v>612.5</v>
      </c>
    </row>
    <row r="15" spans="1:13" ht="15">
      <c r="A15" s="4">
        <v>23</v>
      </c>
      <c r="B15" s="7" t="s">
        <v>23</v>
      </c>
      <c r="C15" s="14">
        <v>193897</v>
      </c>
      <c r="D15" s="14">
        <v>193282</v>
      </c>
      <c r="E15" s="102">
        <v>200687</v>
      </c>
      <c r="F15" s="41">
        <f t="shared" si="5"/>
        <v>0.05954685085944995</v>
      </c>
      <c r="G15" s="17">
        <f t="shared" si="0"/>
        <v>0.035018592345420506</v>
      </c>
      <c r="H15" s="10">
        <f t="shared" si="1"/>
        <v>6790</v>
      </c>
      <c r="I15" s="35">
        <f t="shared" si="2"/>
        <v>0.044860825729896865</v>
      </c>
      <c r="J15" s="14">
        <v>207396.5</v>
      </c>
      <c r="K15" s="11">
        <v>208081</v>
      </c>
      <c r="L15" s="35">
        <f t="shared" si="3"/>
        <v>0.0033004414249999396</v>
      </c>
      <c r="M15" s="14">
        <f t="shared" si="4"/>
        <v>684.5</v>
      </c>
    </row>
    <row r="16" spans="1:13" ht="15">
      <c r="A16" s="4">
        <v>24</v>
      </c>
      <c r="B16" s="7" t="s">
        <v>24</v>
      </c>
      <c r="C16" s="14">
        <v>162691</v>
      </c>
      <c r="D16" s="14">
        <v>162591</v>
      </c>
      <c r="E16" s="102">
        <v>162290</v>
      </c>
      <c r="F16" s="41">
        <f t="shared" si="5"/>
        <v>0.04815388353994096</v>
      </c>
      <c r="G16" s="17">
        <f t="shared" si="0"/>
        <v>-0.0024647952253044115</v>
      </c>
      <c r="H16" s="10">
        <f t="shared" si="1"/>
        <v>-401</v>
      </c>
      <c r="I16" s="35">
        <f t="shared" si="2"/>
        <v>-0.002649365407612466</v>
      </c>
      <c r="J16" s="14">
        <v>165407.7</v>
      </c>
      <c r="K16" s="11">
        <v>165209.6</v>
      </c>
      <c r="L16" s="35">
        <f t="shared" si="3"/>
        <v>-0.0011976467842791225</v>
      </c>
      <c r="M16" s="14">
        <f t="shared" si="4"/>
        <v>-198.10000000000582</v>
      </c>
    </row>
    <row r="17" spans="1:13" ht="15">
      <c r="A17" s="4">
        <v>25</v>
      </c>
      <c r="B17" s="7" t="s">
        <v>25</v>
      </c>
      <c r="C17" s="14">
        <v>358989</v>
      </c>
      <c r="D17" s="14">
        <v>360286</v>
      </c>
      <c r="E17" s="102">
        <v>362818</v>
      </c>
      <c r="F17" s="41">
        <f t="shared" si="5"/>
        <v>0.10765355670832645</v>
      </c>
      <c r="G17" s="17">
        <f t="shared" si="0"/>
        <v>0.010666064976921298</v>
      </c>
      <c r="H17" s="10">
        <f t="shared" si="1"/>
        <v>3829</v>
      </c>
      <c r="I17" s="35">
        <f t="shared" si="2"/>
        <v>0.025297805849745964</v>
      </c>
      <c r="J17" s="14">
        <v>366042.4</v>
      </c>
      <c r="K17" s="11">
        <v>365667.7</v>
      </c>
      <c r="L17" s="35">
        <f t="shared" si="3"/>
        <v>-0.0010236519048066881</v>
      </c>
      <c r="M17" s="14">
        <f t="shared" si="4"/>
        <v>-374.70000000001164</v>
      </c>
    </row>
    <row r="18" spans="1:13" ht="15">
      <c r="A18" s="4">
        <v>26</v>
      </c>
      <c r="B18" s="7" t="s">
        <v>26</v>
      </c>
      <c r="C18" s="14">
        <v>39728</v>
      </c>
      <c r="D18" s="14">
        <v>32552</v>
      </c>
      <c r="E18" s="102">
        <v>32631</v>
      </c>
      <c r="F18" s="41">
        <f t="shared" si="5"/>
        <v>0.009682108409586625</v>
      </c>
      <c r="G18" s="17">
        <f t="shared" si="0"/>
        <v>-0.17863975030205398</v>
      </c>
      <c r="H18" s="10">
        <f t="shared" si="1"/>
        <v>-7097</v>
      </c>
      <c r="I18" s="35">
        <f t="shared" si="2"/>
        <v>-0.04688914288734581</v>
      </c>
      <c r="J18" s="14">
        <v>33185.39</v>
      </c>
      <c r="K18" s="11">
        <v>33019.39</v>
      </c>
      <c r="L18" s="35">
        <f t="shared" si="3"/>
        <v>-0.0050022012698961804</v>
      </c>
      <c r="M18" s="14">
        <f t="shared" si="4"/>
        <v>-166</v>
      </c>
    </row>
    <row r="19" spans="1:13" ht="15">
      <c r="A19" s="4">
        <v>27</v>
      </c>
      <c r="B19" s="7" t="s">
        <v>27</v>
      </c>
      <c r="C19" s="14">
        <v>90020</v>
      </c>
      <c r="D19" s="14">
        <v>101622</v>
      </c>
      <c r="E19" s="102">
        <v>101590</v>
      </c>
      <c r="F19" s="41">
        <f t="shared" si="5"/>
        <v>0.03014328072476802</v>
      </c>
      <c r="G19" s="17">
        <f t="shared" si="0"/>
        <v>0.12852699400133305</v>
      </c>
      <c r="H19" s="10">
        <f t="shared" si="1"/>
        <v>11570</v>
      </c>
      <c r="I19" s="35">
        <f t="shared" si="2"/>
        <v>0.07644178994033973</v>
      </c>
      <c r="J19" s="14">
        <v>101784.4</v>
      </c>
      <c r="K19" s="11">
        <v>101963.3</v>
      </c>
      <c r="L19" s="35">
        <f t="shared" si="3"/>
        <v>0.001757636730186637</v>
      </c>
      <c r="M19" s="14">
        <f t="shared" si="4"/>
        <v>178.90000000000873</v>
      </c>
    </row>
    <row r="20" spans="1:13" ht="15">
      <c r="A20" s="4">
        <v>28</v>
      </c>
      <c r="B20" s="7" t="s">
        <v>28</v>
      </c>
      <c r="C20" s="14">
        <v>175299</v>
      </c>
      <c r="D20" s="14">
        <v>159036</v>
      </c>
      <c r="E20" s="102">
        <v>162593</v>
      </c>
      <c r="F20" s="41">
        <f t="shared" si="5"/>
        <v>0.04824378819649775</v>
      </c>
      <c r="G20" s="17">
        <f t="shared" si="0"/>
        <v>-0.07248187382700415</v>
      </c>
      <c r="H20" s="10">
        <f t="shared" si="1"/>
        <v>-12706</v>
      </c>
      <c r="I20" s="35">
        <f t="shared" si="2"/>
        <v>-0.08394722411252865</v>
      </c>
      <c r="J20" s="14">
        <v>162896.1</v>
      </c>
      <c r="K20" s="11">
        <v>162228.1</v>
      </c>
      <c r="L20" s="35">
        <f t="shared" si="3"/>
        <v>-0.004100773437792556</v>
      </c>
      <c r="M20" s="14">
        <f t="shared" si="4"/>
        <v>-668</v>
      </c>
    </row>
    <row r="21" spans="1:13" ht="15">
      <c r="A21" s="4">
        <v>29</v>
      </c>
      <c r="B21" s="7" t="s">
        <v>29</v>
      </c>
      <c r="C21" s="14">
        <v>102701</v>
      </c>
      <c r="D21" s="14">
        <v>128133</v>
      </c>
      <c r="E21" s="102">
        <v>129238</v>
      </c>
      <c r="F21" s="41">
        <f t="shared" si="5"/>
        <v>0.038346858099296874</v>
      </c>
      <c r="G21" s="17">
        <f t="shared" si="0"/>
        <v>0.2583908627958832</v>
      </c>
      <c r="H21" s="10">
        <f t="shared" si="1"/>
        <v>26537</v>
      </c>
      <c r="I21" s="35">
        <f t="shared" si="2"/>
        <v>0.17532720653818457</v>
      </c>
      <c r="J21" s="14">
        <v>127666.5</v>
      </c>
      <c r="K21" s="11">
        <v>130465.9</v>
      </c>
      <c r="L21" s="35">
        <f t="shared" si="3"/>
        <v>0.02192744376950879</v>
      </c>
      <c r="M21" s="14">
        <f t="shared" si="4"/>
        <v>2799.399999999994</v>
      </c>
    </row>
    <row r="22" spans="1:13" ht="15">
      <c r="A22" s="4">
        <v>30</v>
      </c>
      <c r="B22" s="7" t="s">
        <v>30</v>
      </c>
      <c r="C22" s="14">
        <v>35471</v>
      </c>
      <c r="D22" s="14">
        <v>40778</v>
      </c>
      <c r="E22" s="102">
        <v>41167</v>
      </c>
      <c r="F22" s="41">
        <f t="shared" si="5"/>
        <v>0.012214867975160203</v>
      </c>
      <c r="G22" s="17">
        <f t="shared" si="0"/>
        <v>0.1605818837923938</v>
      </c>
      <c r="H22" s="10">
        <f t="shared" si="1"/>
        <v>5696</v>
      </c>
      <c r="I22" s="35">
        <f t="shared" si="2"/>
        <v>0.037632881201398016</v>
      </c>
      <c r="J22" s="14">
        <v>41157.19</v>
      </c>
      <c r="K22" s="11">
        <v>40347.03</v>
      </c>
      <c r="L22" s="35">
        <f t="shared" si="3"/>
        <v>-0.019684531426951243</v>
      </c>
      <c r="M22" s="14">
        <f t="shared" si="4"/>
        <v>-810.1600000000035</v>
      </c>
    </row>
    <row r="23" spans="1:13" ht="15">
      <c r="A23" s="4">
        <v>31</v>
      </c>
      <c r="B23" s="7" t="s">
        <v>31</v>
      </c>
      <c r="C23" s="14">
        <v>121933</v>
      </c>
      <c r="D23" s="14">
        <v>144414</v>
      </c>
      <c r="E23" s="102">
        <v>147689</v>
      </c>
      <c r="F23" s="41">
        <f t="shared" si="5"/>
        <v>0.04382154726804079</v>
      </c>
      <c r="G23" s="17">
        <f t="shared" si="0"/>
        <v>0.21123075787522655</v>
      </c>
      <c r="H23" s="10">
        <f t="shared" si="1"/>
        <v>25756</v>
      </c>
      <c r="I23" s="35">
        <f t="shared" si="2"/>
        <v>0.17016722054480465</v>
      </c>
      <c r="J23" s="14">
        <v>142945</v>
      </c>
      <c r="K23" s="11">
        <v>145058.9</v>
      </c>
      <c r="L23" s="35">
        <f t="shared" si="3"/>
        <v>0.014788205253768892</v>
      </c>
      <c r="M23" s="14">
        <f t="shared" si="4"/>
        <v>2113.899999999994</v>
      </c>
    </row>
    <row r="24" spans="1:13" ht="15">
      <c r="A24" s="4">
        <v>32</v>
      </c>
      <c r="B24" s="7" t="s">
        <v>32</v>
      </c>
      <c r="C24" s="14">
        <v>36605</v>
      </c>
      <c r="D24" s="14">
        <v>42068</v>
      </c>
      <c r="E24" s="102">
        <v>42409</v>
      </c>
      <c r="F24" s="41">
        <f t="shared" si="5"/>
        <v>0.012583388052531617</v>
      </c>
      <c r="G24" s="17">
        <f t="shared" si="0"/>
        <v>0.15855757410189864</v>
      </c>
      <c r="H24" s="10">
        <f t="shared" si="1"/>
        <v>5804</v>
      </c>
      <c r="I24" s="35">
        <f t="shared" si="2"/>
        <v>0.038346425999458235</v>
      </c>
      <c r="J24" s="14">
        <v>42225.97</v>
      </c>
      <c r="K24" s="11">
        <v>42661.92</v>
      </c>
      <c r="L24" s="35">
        <f t="shared" si="3"/>
        <v>0.010324215169006114</v>
      </c>
      <c r="M24" s="14">
        <f t="shared" si="4"/>
        <v>435.9499999999971</v>
      </c>
    </row>
    <row r="25" spans="1:13" ht="15.75" thickBot="1">
      <c r="A25" s="4">
        <v>33</v>
      </c>
      <c r="B25" s="7" t="s">
        <v>33</v>
      </c>
      <c r="C25" s="14">
        <v>161171</v>
      </c>
      <c r="D25" s="14">
        <v>152119</v>
      </c>
      <c r="E25" s="102">
        <v>152993</v>
      </c>
      <c r="F25" s="41">
        <f t="shared" si="5"/>
        <v>0.0453953238303419</v>
      </c>
      <c r="G25" s="17">
        <f t="shared" si="0"/>
        <v>-0.050741138294109984</v>
      </c>
      <c r="H25" s="10">
        <f t="shared" si="1"/>
        <v>-8178</v>
      </c>
      <c r="I25" s="35">
        <f t="shared" si="2"/>
        <v>-0.054031197764226296</v>
      </c>
      <c r="J25" s="14">
        <v>157525.7</v>
      </c>
      <c r="K25" s="11">
        <v>155997</v>
      </c>
      <c r="L25" s="35">
        <f t="shared" si="3"/>
        <v>-0.009704448226543424</v>
      </c>
      <c r="M25" s="14">
        <f t="shared" si="4"/>
        <v>-1528.7000000000116</v>
      </c>
    </row>
    <row r="26" spans="1:13" s="65" customFormat="1" ht="15.75" thickBot="1">
      <c r="A26" s="173" t="s">
        <v>261</v>
      </c>
      <c r="B26" s="174"/>
      <c r="C26" s="55">
        <v>3218880</v>
      </c>
      <c r="D26" s="55">
        <v>3328633</v>
      </c>
      <c r="E26" s="55">
        <v>3370237</v>
      </c>
      <c r="F26" s="26">
        <f t="shared" si="5"/>
        <v>1</v>
      </c>
      <c r="G26" s="26">
        <f t="shared" si="0"/>
        <v>0.04702163485435928</v>
      </c>
      <c r="H26" s="55">
        <f t="shared" si="1"/>
        <v>151357</v>
      </c>
      <c r="I26" s="37">
        <f t="shared" si="2"/>
        <v>1</v>
      </c>
      <c r="J26" s="141">
        <v>3383019</v>
      </c>
      <c r="K26" s="142">
        <v>3395268</v>
      </c>
      <c r="L26" s="37">
        <f t="shared" si="3"/>
        <v>0.0036207304777182746</v>
      </c>
      <c r="M26" s="55">
        <f t="shared" si="4"/>
        <v>12249</v>
      </c>
    </row>
    <row r="27" spans="5:8" ht="15">
      <c r="E27" s="81"/>
      <c r="F27" s="89"/>
      <c r="H27" s="81"/>
    </row>
  </sheetData>
  <sheetProtection/>
  <autoFilter ref="A1:M26"/>
  <mergeCells count="1">
    <mergeCell ref="A26:B2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J1">
      <pane ySplit="1" topLeftCell="A17" activePane="bottomLeft" state="frozen"/>
      <selection pane="topLeft" activeCell="A1" sqref="A1"/>
      <selection pane="bottomLeft" activeCell="J26" sqref="J26:K26"/>
    </sheetView>
  </sheetViews>
  <sheetFormatPr defaultColWidth="8.8515625" defaultRowHeight="15"/>
  <cols>
    <col min="1" max="1" width="13.7109375" style="0" bestFit="1" customWidth="1"/>
    <col min="2" max="2" width="34.421875" style="0" bestFit="1" customWidth="1"/>
    <col min="3" max="3" width="14.00390625" style="0" customWidth="1"/>
    <col min="4" max="4" width="12.00390625" style="0" customWidth="1"/>
    <col min="5" max="5" width="12.00390625" style="0" bestFit="1" customWidth="1"/>
    <col min="6" max="6" width="17.8515625" style="0" customWidth="1"/>
    <col min="7" max="7" width="27.140625" style="0" customWidth="1"/>
    <col min="8" max="8" width="26.421875" style="0" customWidth="1"/>
    <col min="9" max="9" width="20.421875" style="0" customWidth="1"/>
    <col min="10" max="11" width="21.28125" style="0" bestFit="1" customWidth="1"/>
    <col min="12" max="12" width="33.421875" style="0" customWidth="1"/>
    <col min="13" max="13" width="32.140625" style="0" customWidth="1"/>
  </cols>
  <sheetData>
    <row r="1" spans="1:13" ht="45.75" thickBot="1">
      <c r="A1" s="39" t="s">
        <v>1</v>
      </c>
      <c r="B1" s="18" t="s">
        <v>91</v>
      </c>
      <c r="C1" s="75">
        <v>40969</v>
      </c>
      <c r="D1" s="95">
        <v>41306</v>
      </c>
      <c r="E1" s="103">
        <v>41334</v>
      </c>
      <c r="F1" s="42" t="s">
        <v>291</v>
      </c>
      <c r="G1" s="44" t="s">
        <v>298</v>
      </c>
      <c r="H1" s="15" t="s">
        <v>299</v>
      </c>
      <c r="I1" s="42" t="s">
        <v>294</v>
      </c>
      <c r="J1" s="74" t="s">
        <v>285</v>
      </c>
      <c r="K1" s="72" t="s">
        <v>295</v>
      </c>
      <c r="L1" s="53" t="s">
        <v>300</v>
      </c>
      <c r="M1" s="15" t="s">
        <v>301</v>
      </c>
    </row>
    <row r="2" spans="1:13" ht="15">
      <c r="A2" s="4">
        <v>10</v>
      </c>
      <c r="B2" s="7" t="s">
        <v>10</v>
      </c>
      <c r="C2" s="13">
        <v>39830</v>
      </c>
      <c r="D2" s="14">
        <v>40197</v>
      </c>
      <c r="E2" s="3">
        <v>40390</v>
      </c>
      <c r="F2" s="40">
        <f aca="true" t="shared" si="0" ref="F2:F26">E2/$E$26</f>
        <v>0.15268705014213996</v>
      </c>
      <c r="G2" s="16">
        <f>(E2-C2)/C2</f>
        <v>0.014059753954305799</v>
      </c>
      <c r="H2" s="13">
        <f aca="true" t="shared" si="1" ref="H2:H26">E2-C2</f>
        <v>560</v>
      </c>
      <c r="I2" s="45">
        <f aca="true" t="shared" si="2" ref="I2:I26">H2/$H$26</f>
        <v>0.06855184233076264</v>
      </c>
      <c r="J2" s="13">
        <v>40452.96</v>
      </c>
      <c r="K2" s="9">
        <v>40499.61</v>
      </c>
      <c r="L2" s="45">
        <f aca="true" t="shared" si="3" ref="L2:L26">(K2-J2)/J2</f>
        <v>0.0011531912621474784</v>
      </c>
      <c r="M2" s="13">
        <f aca="true" t="shared" si="4" ref="M2:M26">K2-J2</f>
        <v>46.650000000001455</v>
      </c>
    </row>
    <row r="3" spans="1:13" ht="15">
      <c r="A3" s="4">
        <v>11</v>
      </c>
      <c r="B3" s="7" t="s">
        <v>11</v>
      </c>
      <c r="C3" s="14">
        <v>582</v>
      </c>
      <c r="D3" s="14">
        <v>608</v>
      </c>
      <c r="E3" s="3">
        <v>624</v>
      </c>
      <c r="F3" s="41">
        <f t="shared" si="0"/>
        <v>0.0023589185265831974</v>
      </c>
      <c r="G3" s="17">
        <f aca="true" t="shared" si="5" ref="G3:G26">(E3-C3)/C3</f>
        <v>0.07216494845360824</v>
      </c>
      <c r="H3" s="14">
        <f t="shared" si="1"/>
        <v>42</v>
      </c>
      <c r="I3" s="35">
        <f t="shared" si="2"/>
        <v>0.005141388174807198</v>
      </c>
      <c r="J3" s="14">
        <v>615.2476</v>
      </c>
      <c r="K3" s="11">
        <v>623.9518</v>
      </c>
      <c r="L3" s="35">
        <f t="shared" si="3"/>
        <v>0.014147474935294366</v>
      </c>
      <c r="M3" s="14">
        <f t="shared" si="4"/>
        <v>8.704200000000014</v>
      </c>
    </row>
    <row r="4" spans="1:13" ht="15">
      <c r="A4" s="4">
        <v>12</v>
      </c>
      <c r="B4" s="7" t="s">
        <v>12</v>
      </c>
      <c r="C4" s="14">
        <v>56</v>
      </c>
      <c r="D4" s="14">
        <v>53</v>
      </c>
      <c r="E4" s="3">
        <v>53</v>
      </c>
      <c r="F4" s="41">
        <f t="shared" si="0"/>
        <v>0.00020035686203350873</v>
      </c>
      <c r="G4" s="17">
        <f t="shared" si="5"/>
        <v>-0.05357142857142857</v>
      </c>
      <c r="H4" s="14">
        <f t="shared" si="1"/>
        <v>-3</v>
      </c>
      <c r="I4" s="35">
        <f t="shared" si="2"/>
        <v>-0.0003672420124862284</v>
      </c>
      <c r="J4" s="14">
        <v>53.00004</v>
      </c>
      <c r="K4" s="11">
        <v>53.41487</v>
      </c>
      <c r="L4" s="35">
        <f>(K4-J4)/J4</f>
        <v>0.007826975224924397</v>
      </c>
      <c r="M4" s="14">
        <f t="shared" si="4"/>
        <v>0.41483000000000203</v>
      </c>
    </row>
    <row r="5" spans="1:13" ht="15">
      <c r="A5" s="4">
        <v>13</v>
      </c>
      <c r="B5" s="7" t="s">
        <v>13</v>
      </c>
      <c r="C5" s="14">
        <v>16651</v>
      </c>
      <c r="D5" s="14">
        <v>18080</v>
      </c>
      <c r="E5" s="3">
        <v>18238</v>
      </c>
      <c r="F5" s="41">
        <f t="shared" si="0"/>
        <v>0.06894544244843646</v>
      </c>
      <c r="G5" s="17">
        <f>(E5-C5)/C5</f>
        <v>0.09530959101555463</v>
      </c>
      <c r="H5" s="14">
        <f>E5-C5</f>
        <v>1587</v>
      </c>
      <c r="I5" s="35">
        <f t="shared" si="2"/>
        <v>0.19427102460521484</v>
      </c>
      <c r="J5" s="14">
        <v>18183.15</v>
      </c>
      <c r="K5" s="11">
        <v>18184.76</v>
      </c>
      <c r="L5" s="35">
        <f t="shared" si="3"/>
        <v>8.85435141874177E-05</v>
      </c>
      <c r="M5" s="14">
        <f t="shared" si="4"/>
        <v>1.609999999996944</v>
      </c>
    </row>
    <row r="6" spans="1:13" ht="15">
      <c r="A6" s="4">
        <v>14</v>
      </c>
      <c r="B6" s="7" t="s">
        <v>14</v>
      </c>
      <c r="C6" s="14">
        <v>31733</v>
      </c>
      <c r="D6" s="14">
        <v>33086</v>
      </c>
      <c r="E6" s="3">
        <v>33575</v>
      </c>
      <c r="F6" s="41">
        <f t="shared" si="0"/>
        <v>0.126924181939152</v>
      </c>
      <c r="G6" s="17">
        <f t="shared" si="5"/>
        <v>0.058046828222985535</v>
      </c>
      <c r="H6" s="14">
        <f t="shared" si="1"/>
        <v>1842</v>
      </c>
      <c r="I6" s="35">
        <f t="shared" si="2"/>
        <v>0.22548659566654425</v>
      </c>
      <c r="J6" s="14">
        <v>33613.27</v>
      </c>
      <c r="K6" s="11">
        <v>33912.42</v>
      </c>
      <c r="L6" s="35">
        <f>(K6-J6)/J6</f>
        <v>0.008899758934492285</v>
      </c>
      <c r="M6" s="14">
        <f t="shared" si="4"/>
        <v>299.15000000000146</v>
      </c>
    </row>
    <row r="7" spans="1:13" ht="15">
      <c r="A7" s="4">
        <v>15</v>
      </c>
      <c r="B7" s="7" t="s">
        <v>15</v>
      </c>
      <c r="C7" s="14">
        <v>6083</v>
      </c>
      <c r="D7" s="14">
        <v>6522</v>
      </c>
      <c r="E7" s="3">
        <v>6644</v>
      </c>
      <c r="F7" s="41">
        <f t="shared" si="0"/>
        <v>0.02511643379906853</v>
      </c>
      <c r="G7" s="17">
        <f t="shared" si="5"/>
        <v>0.0922242314647378</v>
      </c>
      <c r="H7" s="14">
        <f t="shared" si="1"/>
        <v>561</v>
      </c>
      <c r="I7" s="35">
        <f t="shared" si="2"/>
        <v>0.06867425633492472</v>
      </c>
      <c r="J7" s="14">
        <v>6593.677</v>
      </c>
      <c r="K7" s="11">
        <v>6636.642</v>
      </c>
      <c r="L7" s="35">
        <f t="shared" si="3"/>
        <v>0.0065160910975772925</v>
      </c>
      <c r="M7" s="14">
        <f t="shared" si="4"/>
        <v>42.965000000000146</v>
      </c>
    </row>
    <row r="8" spans="1:13" ht="15">
      <c r="A8" s="4">
        <v>16</v>
      </c>
      <c r="B8" s="7" t="s">
        <v>16</v>
      </c>
      <c r="C8" s="14">
        <v>11362</v>
      </c>
      <c r="D8" s="14">
        <v>10901</v>
      </c>
      <c r="E8" s="3">
        <v>10941</v>
      </c>
      <c r="F8" s="41">
        <f t="shared" si="0"/>
        <v>0.04136046089638904</v>
      </c>
      <c r="G8" s="17">
        <f t="shared" si="5"/>
        <v>-0.037053335680337966</v>
      </c>
      <c r="H8" s="14">
        <f t="shared" si="1"/>
        <v>-421</v>
      </c>
      <c r="I8" s="35">
        <f t="shared" si="2"/>
        <v>-0.051536295752234056</v>
      </c>
      <c r="J8" s="14">
        <v>11108.58</v>
      </c>
      <c r="K8" s="11">
        <v>11063.98</v>
      </c>
      <c r="L8" s="35">
        <f t="shared" si="3"/>
        <v>-0.004014914597545354</v>
      </c>
      <c r="M8" s="14">
        <f t="shared" si="4"/>
        <v>-44.600000000000364</v>
      </c>
    </row>
    <row r="9" spans="1:13" ht="15">
      <c r="A9" s="4">
        <v>17</v>
      </c>
      <c r="B9" s="7" t="s">
        <v>17</v>
      </c>
      <c r="C9" s="14">
        <v>1971</v>
      </c>
      <c r="D9" s="14">
        <v>2009</v>
      </c>
      <c r="E9" s="3">
        <v>2011</v>
      </c>
      <c r="F9" s="41">
        <f t="shared" si="0"/>
        <v>0.007602219802818605</v>
      </c>
      <c r="G9" s="17">
        <f t="shared" si="5"/>
        <v>0.020294266869609334</v>
      </c>
      <c r="H9" s="14">
        <f t="shared" si="1"/>
        <v>40</v>
      </c>
      <c r="I9" s="35">
        <f t="shared" si="2"/>
        <v>0.0048965601664830456</v>
      </c>
      <c r="J9" s="14">
        <v>2025.978</v>
      </c>
      <c r="K9" s="11">
        <v>2016.636</v>
      </c>
      <c r="L9" s="35">
        <f t="shared" si="3"/>
        <v>-0.004611106339752998</v>
      </c>
      <c r="M9" s="14">
        <f t="shared" si="4"/>
        <v>-9.342000000000098</v>
      </c>
    </row>
    <row r="10" spans="1:13" ht="15">
      <c r="A10" s="4">
        <v>18</v>
      </c>
      <c r="B10" s="7" t="s">
        <v>18</v>
      </c>
      <c r="C10" s="14">
        <v>9293</v>
      </c>
      <c r="D10" s="14">
        <v>9234</v>
      </c>
      <c r="E10" s="3">
        <v>9342</v>
      </c>
      <c r="F10" s="41">
        <f t="shared" si="0"/>
        <v>0.035315732172019595</v>
      </c>
      <c r="G10" s="17">
        <f t="shared" si="5"/>
        <v>0.005272785967932853</v>
      </c>
      <c r="H10" s="14">
        <f t="shared" si="1"/>
        <v>49</v>
      </c>
      <c r="I10" s="35">
        <f t="shared" si="2"/>
        <v>0.005998286203941731</v>
      </c>
      <c r="J10" s="14">
        <v>9294.225</v>
      </c>
      <c r="K10" s="11">
        <v>9298.787</v>
      </c>
      <c r="L10" s="35">
        <f t="shared" si="3"/>
        <v>0.0004908424317250657</v>
      </c>
      <c r="M10" s="14">
        <f t="shared" si="4"/>
        <v>4.561999999999898</v>
      </c>
    </row>
    <row r="11" spans="1:13" ht="15">
      <c r="A11" s="4">
        <v>19</v>
      </c>
      <c r="B11" s="7" t="s">
        <v>19</v>
      </c>
      <c r="C11" s="14">
        <v>369</v>
      </c>
      <c r="D11" s="14">
        <v>358</v>
      </c>
      <c r="E11" s="3">
        <v>351</v>
      </c>
      <c r="F11" s="41">
        <f t="shared" si="0"/>
        <v>0.0013268916712030484</v>
      </c>
      <c r="G11" s="17">
        <f t="shared" si="5"/>
        <v>-0.04878048780487805</v>
      </c>
      <c r="H11" s="14">
        <f t="shared" si="1"/>
        <v>-18</v>
      </c>
      <c r="I11" s="35">
        <f t="shared" si="2"/>
        <v>-0.0022034520749173708</v>
      </c>
      <c r="J11" s="14">
        <v>360.1869</v>
      </c>
      <c r="K11" s="11">
        <v>356.1785</v>
      </c>
      <c r="L11" s="35">
        <f t="shared" si="3"/>
        <v>-0.011128666811591413</v>
      </c>
      <c r="M11" s="14">
        <f t="shared" si="4"/>
        <v>-4.008399999999995</v>
      </c>
    </row>
    <row r="12" spans="1:13" ht="15">
      <c r="A12" s="4">
        <v>20</v>
      </c>
      <c r="B12" s="7" t="s">
        <v>20</v>
      </c>
      <c r="C12" s="14">
        <v>4524</v>
      </c>
      <c r="D12" s="14">
        <v>4432</v>
      </c>
      <c r="E12" s="3">
        <v>4469</v>
      </c>
      <c r="F12" s="41">
        <f t="shared" si="0"/>
        <v>0.01689424181939152</v>
      </c>
      <c r="G12" s="17">
        <f t="shared" si="5"/>
        <v>-0.01215738284703802</v>
      </c>
      <c r="H12" s="14">
        <f t="shared" si="1"/>
        <v>-55</v>
      </c>
      <c r="I12" s="35">
        <f t="shared" si="2"/>
        <v>-0.006732770228914188</v>
      </c>
      <c r="J12" s="14">
        <v>4449.008</v>
      </c>
      <c r="K12" s="11">
        <v>4477.149</v>
      </c>
      <c r="L12" s="35">
        <f>(K12-J12)/J12</f>
        <v>0.006325230253575748</v>
      </c>
      <c r="M12" s="14">
        <f t="shared" si="4"/>
        <v>28.14100000000053</v>
      </c>
    </row>
    <row r="13" spans="1:13" ht="15">
      <c r="A13" s="4">
        <v>21</v>
      </c>
      <c r="B13" s="7" t="s">
        <v>21</v>
      </c>
      <c r="C13" s="14">
        <v>217</v>
      </c>
      <c r="D13" s="14">
        <v>284</v>
      </c>
      <c r="E13" s="3">
        <v>293</v>
      </c>
      <c r="F13" s="41">
        <f t="shared" si="0"/>
        <v>0.0011076332184116616</v>
      </c>
      <c r="G13" s="17">
        <f t="shared" si="5"/>
        <v>0.35023041474654376</v>
      </c>
      <c r="H13" s="14">
        <f t="shared" si="1"/>
        <v>76</v>
      </c>
      <c r="I13" s="35">
        <f t="shared" si="2"/>
        <v>0.009303464316317787</v>
      </c>
      <c r="J13" s="14">
        <v>285.0813</v>
      </c>
      <c r="K13" s="11">
        <v>299.5156</v>
      </c>
      <c r="L13" s="35">
        <f t="shared" si="3"/>
        <v>0.05063222315879718</v>
      </c>
      <c r="M13" s="14">
        <f t="shared" si="4"/>
        <v>14.434300000000007</v>
      </c>
    </row>
    <row r="14" spans="1:13" ht="15">
      <c r="A14" s="4">
        <v>22</v>
      </c>
      <c r="B14" s="7" t="s">
        <v>22</v>
      </c>
      <c r="C14" s="14">
        <v>11231</v>
      </c>
      <c r="D14" s="14">
        <v>11850</v>
      </c>
      <c r="E14" s="3">
        <v>11941</v>
      </c>
      <c r="F14" s="41">
        <f t="shared" si="0"/>
        <v>0.04514077904796468</v>
      </c>
      <c r="G14" s="17">
        <f t="shared" si="5"/>
        <v>0.06321787908467634</v>
      </c>
      <c r="H14" s="14">
        <f t="shared" si="1"/>
        <v>710</v>
      </c>
      <c r="I14" s="35">
        <f t="shared" si="2"/>
        <v>0.08691394295507406</v>
      </c>
      <c r="J14" s="14">
        <v>11956.12</v>
      </c>
      <c r="K14" s="11">
        <v>11988.75</v>
      </c>
      <c r="L14" s="35">
        <f t="shared" si="3"/>
        <v>0.0027291462447683024</v>
      </c>
      <c r="M14" s="14">
        <f t="shared" si="4"/>
        <v>32.6299999999992</v>
      </c>
    </row>
    <row r="15" spans="1:13" ht="15">
      <c r="A15" s="4">
        <v>23</v>
      </c>
      <c r="B15" s="7" t="s">
        <v>23</v>
      </c>
      <c r="C15" s="14">
        <v>12626</v>
      </c>
      <c r="D15" s="14">
        <v>12756</v>
      </c>
      <c r="E15" s="3">
        <v>12904</v>
      </c>
      <c r="F15" s="41">
        <f t="shared" si="0"/>
        <v>0.048781225427932014</v>
      </c>
      <c r="G15" s="17">
        <f t="shared" si="5"/>
        <v>0.022018057975605892</v>
      </c>
      <c r="H15" s="14">
        <f>E15-C15</f>
        <v>278</v>
      </c>
      <c r="I15" s="35">
        <f t="shared" si="2"/>
        <v>0.034031093157057164</v>
      </c>
      <c r="J15" s="14">
        <v>13073.43</v>
      </c>
      <c r="K15" s="11">
        <v>13096.66</v>
      </c>
      <c r="L15" s="35">
        <f t="shared" si="3"/>
        <v>0.0017768864024207544</v>
      </c>
      <c r="M15" s="14">
        <f t="shared" si="4"/>
        <v>23.229999999999563</v>
      </c>
    </row>
    <row r="16" spans="1:13" ht="15">
      <c r="A16" s="4">
        <v>24</v>
      </c>
      <c r="B16" s="7" t="s">
        <v>24</v>
      </c>
      <c r="C16" s="14">
        <v>9159</v>
      </c>
      <c r="D16" s="14">
        <v>9072</v>
      </c>
      <c r="E16" s="3">
        <v>9121</v>
      </c>
      <c r="F16" s="41">
        <f t="shared" si="0"/>
        <v>0.034480281860521385</v>
      </c>
      <c r="G16" s="17">
        <f t="shared" si="5"/>
        <v>-0.004148924555082432</v>
      </c>
      <c r="H16" s="14">
        <f t="shared" si="1"/>
        <v>-38</v>
      </c>
      <c r="I16" s="35">
        <f t="shared" si="2"/>
        <v>-0.0046517321581588935</v>
      </c>
      <c r="J16" s="14">
        <v>9207.425</v>
      </c>
      <c r="K16" s="11">
        <v>9234.813</v>
      </c>
      <c r="L16" s="35">
        <f t="shared" si="3"/>
        <v>0.002974555861166486</v>
      </c>
      <c r="M16" s="14">
        <f t="shared" si="4"/>
        <v>27.38800000000083</v>
      </c>
    </row>
    <row r="17" spans="1:13" ht="15">
      <c r="A17" s="4">
        <v>25</v>
      </c>
      <c r="B17" s="7" t="s">
        <v>25</v>
      </c>
      <c r="C17" s="14">
        <v>30760</v>
      </c>
      <c r="D17" s="14">
        <v>31361</v>
      </c>
      <c r="E17" s="3">
        <v>31599</v>
      </c>
      <c r="F17" s="41">
        <f t="shared" si="0"/>
        <v>0.11945427327163854</v>
      </c>
      <c r="G17" s="17">
        <f t="shared" si="5"/>
        <v>0.027275682704811444</v>
      </c>
      <c r="H17" s="14">
        <f t="shared" si="1"/>
        <v>839</v>
      </c>
      <c r="I17" s="35">
        <f t="shared" si="2"/>
        <v>0.10270534949198189</v>
      </c>
      <c r="J17" s="14">
        <v>31543.95</v>
      </c>
      <c r="K17" s="11">
        <v>31598.19</v>
      </c>
      <c r="L17" s="35">
        <f t="shared" si="3"/>
        <v>0.0017195056421278236</v>
      </c>
      <c r="M17" s="14">
        <f t="shared" si="4"/>
        <v>54.23999999999796</v>
      </c>
    </row>
    <row r="18" spans="1:13" ht="15">
      <c r="A18" s="4">
        <v>26</v>
      </c>
      <c r="B18" s="7" t="s">
        <v>26</v>
      </c>
      <c r="C18" s="14">
        <v>2058</v>
      </c>
      <c r="D18" s="14">
        <v>1752</v>
      </c>
      <c r="E18" s="3">
        <v>1767</v>
      </c>
      <c r="F18" s="41">
        <f t="shared" si="0"/>
        <v>0.0066798221738341495</v>
      </c>
      <c r="G18" s="17">
        <f t="shared" si="5"/>
        <v>-0.141399416909621</v>
      </c>
      <c r="H18" s="14">
        <f t="shared" si="1"/>
        <v>-291</v>
      </c>
      <c r="I18" s="35">
        <f t="shared" si="2"/>
        <v>-0.035622475211164156</v>
      </c>
      <c r="J18" s="14">
        <v>1764.21</v>
      </c>
      <c r="K18" s="11">
        <v>1756.791</v>
      </c>
      <c r="L18" s="35">
        <f t="shared" si="3"/>
        <v>-0.004205281684153302</v>
      </c>
      <c r="M18" s="14">
        <f t="shared" si="4"/>
        <v>-7.419000000000096</v>
      </c>
    </row>
    <row r="19" spans="1:13" ht="15">
      <c r="A19" s="4">
        <v>27</v>
      </c>
      <c r="B19" s="7" t="s">
        <v>27</v>
      </c>
      <c r="C19" s="14">
        <v>4652</v>
      </c>
      <c r="D19" s="14">
        <v>4668</v>
      </c>
      <c r="E19" s="3">
        <v>4724</v>
      </c>
      <c r="F19" s="41">
        <f t="shared" si="0"/>
        <v>0.017858222948043307</v>
      </c>
      <c r="G19" s="17">
        <f t="shared" si="5"/>
        <v>0.015477214101461736</v>
      </c>
      <c r="H19" s="14">
        <f t="shared" si="1"/>
        <v>72</v>
      </c>
      <c r="I19" s="35">
        <f t="shared" si="2"/>
        <v>0.008813808299669483</v>
      </c>
      <c r="J19" s="14">
        <v>4665.282</v>
      </c>
      <c r="K19" s="11">
        <v>4656.883</v>
      </c>
      <c r="L19" s="35">
        <f t="shared" si="3"/>
        <v>-0.001800319894917465</v>
      </c>
      <c r="M19" s="14">
        <f t="shared" si="4"/>
        <v>-8.399000000000342</v>
      </c>
    </row>
    <row r="20" spans="1:13" ht="15">
      <c r="A20" s="4">
        <v>28</v>
      </c>
      <c r="B20" s="7" t="s">
        <v>28</v>
      </c>
      <c r="C20" s="14">
        <v>16317</v>
      </c>
      <c r="D20" s="14">
        <v>15712</v>
      </c>
      <c r="E20" s="3">
        <v>15723</v>
      </c>
      <c r="F20" s="41">
        <f t="shared" si="0"/>
        <v>0.05943794229722373</v>
      </c>
      <c r="G20" s="17">
        <f t="shared" si="5"/>
        <v>-0.03640375068946498</v>
      </c>
      <c r="H20" s="14">
        <f t="shared" si="1"/>
        <v>-594</v>
      </c>
      <c r="I20" s="35">
        <f t="shared" si="2"/>
        <v>-0.07271391847227322</v>
      </c>
      <c r="J20" s="14">
        <v>15976.35</v>
      </c>
      <c r="K20" s="11">
        <v>16003.81</v>
      </c>
      <c r="L20" s="35">
        <f t="shared" si="3"/>
        <v>0.0017187905873368528</v>
      </c>
      <c r="M20" s="14">
        <f t="shared" si="4"/>
        <v>27.459999999999127</v>
      </c>
    </row>
    <row r="21" spans="1:13" ht="15">
      <c r="A21" s="4">
        <v>29</v>
      </c>
      <c r="B21" s="7" t="s">
        <v>29</v>
      </c>
      <c r="C21" s="14">
        <v>2907</v>
      </c>
      <c r="D21" s="14">
        <v>3245</v>
      </c>
      <c r="E21" s="3">
        <v>3273</v>
      </c>
      <c r="F21" s="41">
        <f t="shared" si="0"/>
        <v>0.012372981310107058</v>
      </c>
      <c r="G21" s="17">
        <f t="shared" si="5"/>
        <v>0.1259029927760578</v>
      </c>
      <c r="H21" s="14">
        <f t="shared" si="1"/>
        <v>366</v>
      </c>
      <c r="I21" s="35">
        <f t="shared" si="2"/>
        <v>0.04480352552331987</v>
      </c>
      <c r="J21" s="14">
        <v>3251.711</v>
      </c>
      <c r="K21" s="11">
        <v>3287.546</v>
      </c>
      <c r="L21" s="35">
        <f t="shared" si="3"/>
        <v>0.011020352054656776</v>
      </c>
      <c r="M21" s="14">
        <f t="shared" si="4"/>
        <v>35.835000000000036</v>
      </c>
    </row>
    <row r="22" spans="1:13" ht="15">
      <c r="A22" s="4">
        <v>30</v>
      </c>
      <c r="B22" s="7" t="s">
        <v>30</v>
      </c>
      <c r="C22" s="14">
        <v>1110</v>
      </c>
      <c r="D22" s="14">
        <v>1103</v>
      </c>
      <c r="E22" s="3">
        <v>1109</v>
      </c>
      <c r="F22" s="41">
        <f t="shared" si="0"/>
        <v>0.004192372830097381</v>
      </c>
      <c r="G22" s="17">
        <f t="shared" si="5"/>
        <v>-0.0009009009009009009</v>
      </c>
      <c r="H22" s="14">
        <f t="shared" si="1"/>
        <v>-1</v>
      </c>
      <c r="I22" s="35">
        <f t="shared" si="2"/>
        <v>-0.00012241400416207614</v>
      </c>
      <c r="J22" s="14">
        <v>1136.41</v>
      </c>
      <c r="K22" s="11">
        <v>1113.897</v>
      </c>
      <c r="L22" s="35">
        <f t="shared" si="3"/>
        <v>-0.0198106317262257</v>
      </c>
      <c r="M22" s="14">
        <f t="shared" si="4"/>
        <v>-22.513000000000147</v>
      </c>
    </row>
    <row r="23" spans="1:13" ht="15">
      <c r="A23" s="4">
        <v>31</v>
      </c>
      <c r="B23" s="7" t="s">
        <v>31</v>
      </c>
      <c r="C23" s="14">
        <v>17727</v>
      </c>
      <c r="D23" s="14">
        <v>19837</v>
      </c>
      <c r="E23" s="3">
        <v>20052</v>
      </c>
      <c r="F23" s="41">
        <f t="shared" si="0"/>
        <v>0.07580293957539466</v>
      </c>
      <c r="G23" s="17">
        <f t="shared" si="5"/>
        <v>0.13115586393636824</v>
      </c>
      <c r="H23" s="14">
        <f t="shared" si="1"/>
        <v>2325</v>
      </c>
      <c r="I23" s="35">
        <f t="shared" si="2"/>
        <v>0.284612559676827</v>
      </c>
      <c r="J23" s="14">
        <v>20115.52</v>
      </c>
      <c r="K23" s="11">
        <v>20400.43</v>
      </c>
      <c r="L23" s="35">
        <f t="shared" si="3"/>
        <v>0.014163690523536047</v>
      </c>
      <c r="M23" s="14">
        <f t="shared" si="4"/>
        <v>284.90999999999985</v>
      </c>
    </row>
    <row r="24" spans="1:13" ht="15">
      <c r="A24" s="4">
        <v>32</v>
      </c>
      <c r="B24" s="7" t="s">
        <v>32</v>
      </c>
      <c r="C24" s="14">
        <v>5575</v>
      </c>
      <c r="D24" s="14">
        <v>5790</v>
      </c>
      <c r="E24" s="3">
        <v>5862</v>
      </c>
      <c r="F24" s="41">
        <f t="shared" si="0"/>
        <v>0.02216022500453638</v>
      </c>
      <c r="G24" s="17">
        <f t="shared" si="5"/>
        <v>0.05147982062780269</v>
      </c>
      <c r="H24" s="14">
        <f t="shared" si="1"/>
        <v>287</v>
      </c>
      <c r="I24" s="35">
        <f t="shared" si="2"/>
        <v>0.03513281919451585</v>
      </c>
      <c r="J24" s="14">
        <v>5836.625</v>
      </c>
      <c r="K24" s="11">
        <v>5865.162</v>
      </c>
      <c r="L24" s="35">
        <f t="shared" si="3"/>
        <v>0.004889298181740349</v>
      </c>
      <c r="M24" s="14">
        <f t="shared" si="4"/>
        <v>28.537000000000262</v>
      </c>
    </row>
    <row r="25" spans="1:13" ht="15.75" thickBot="1">
      <c r="A25" s="4">
        <v>33</v>
      </c>
      <c r="B25" s="7" t="s">
        <v>33</v>
      </c>
      <c r="C25" s="14">
        <v>19566</v>
      </c>
      <c r="D25" s="14">
        <v>19515</v>
      </c>
      <c r="E25" s="3">
        <v>19522</v>
      </c>
      <c r="F25" s="41">
        <f t="shared" si="0"/>
        <v>0.07379937095505958</v>
      </c>
      <c r="G25" s="17">
        <f t="shared" si="5"/>
        <v>-0.0022487989369314116</v>
      </c>
      <c r="H25" s="14">
        <f t="shared" si="1"/>
        <v>-44</v>
      </c>
      <c r="I25" s="35">
        <f t="shared" si="2"/>
        <v>-0.0053862161831313505</v>
      </c>
      <c r="J25" s="14">
        <v>19690.11</v>
      </c>
      <c r="K25" s="11">
        <v>19624.29</v>
      </c>
      <c r="L25" s="35">
        <f t="shared" si="3"/>
        <v>-0.0033427949361379754</v>
      </c>
      <c r="M25" s="14">
        <f t="shared" si="4"/>
        <v>-65.81999999999971</v>
      </c>
    </row>
    <row r="26" spans="1:13" s="65" customFormat="1" ht="15.75" customHeight="1" thickBot="1">
      <c r="A26" s="173" t="s">
        <v>261</v>
      </c>
      <c r="B26" s="174"/>
      <c r="C26" s="55">
        <v>256359</v>
      </c>
      <c r="D26" s="55">
        <v>262425</v>
      </c>
      <c r="E26" s="55">
        <v>264528</v>
      </c>
      <c r="F26" s="26">
        <f t="shared" si="0"/>
        <v>1</v>
      </c>
      <c r="G26" s="26">
        <f t="shared" si="5"/>
        <v>0.031865469907434496</v>
      </c>
      <c r="H26" s="55">
        <f t="shared" si="1"/>
        <v>8169</v>
      </c>
      <c r="I26" s="37">
        <f t="shared" si="2"/>
        <v>1</v>
      </c>
      <c r="J26" s="55">
        <v>265011.4</v>
      </c>
      <c r="K26" s="106">
        <v>265539.6</v>
      </c>
      <c r="L26" s="37">
        <f t="shared" si="3"/>
        <v>0.0019931218053259345</v>
      </c>
      <c r="M26" s="55">
        <f t="shared" si="4"/>
        <v>528.1999999999534</v>
      </c>
    </row>
    <row r="27" ht="15">
      <c r="E27" s="3"/>
    </row>
  </sheetData>
  <sheetProtection/>
  <autoFilter ref="A1:M25">
    <sortState ref="A2:M27">
      <sortCondition sortBy="value" ref="A2:A27"/>
    </sortState>
  </autoFilter>
  <mergeCells count="1">
    <mergeCell ref="A26:B2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4"/>
  <sheetViews>
    <sheetView tabSelected="1" zoomScalePageLayoutView="0" workbookViewId="0" topLeftCell="A1">
      <pane ySplit="1" topLeftCell="A2" activePane="bottomLeft" state="frozen"/>
      <selection pane="topLeft" activeCell="W1" sqref="W1"/>
      <selection pane="bottomLeft" activeCell="E2" sqref="E2"/>
    </sheetView>
  </sheetViews>
  <sheetFormatPr defaultColWidth="8.8515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customWidth="1"/>
    <col min="7" max="7" width="30.421875" style="0" customWidth="1"/>
    <col min="8" max="8" width="27.421875" style="0" customWidth="1"/>
    <col min="9" max="9" width="22.28125" style="0" customWidth="1"/>
    <col min="10" max="11" width="28.28125" style="0" customWidth="1"/>
    <col min="12" max="12" width="29.8515625" style="0" customWidth="1"/>
    <col min="13" max="13" width="30.421875" style="0" customWidth="1"/>
  </cols>
  <sheetData>
    <row r="1" spans="1:13" ht="45.75" thickBot="1">
      <c r="A1" s="12" t="s">
        <v>92</v>
      </c>
      <c r="B1" s="12" t="s">
        <v>175</v>
      </c>
      <c r="C1" s="75">
        <v>40969</v>
      </c>
      <c r="D1" s="95">
        <v>41306</v>
      </c>
      <c r="E1" s="103">
        <v>41334</v>
      </c>
      <c r="F1" s="42" t="s">
        <v>303</v>
      </c>
      <c r="G1" s="53" t="s">
        <v>304</v>
      </c>
      <c r="H1" s="42" t="s">
        <v>305</v>
      </c>
      <c r="I1" s="42" t="s">
        <v>306</v>
      </c>
      <c r="J1" s="107" t="s">
        <v>285</v>
      </c>
      <c r="K1" s="73" t="s">
        <v>295</v>
      </c>
      <c r="L1" s="15" t="s">
        <v>307</v>
      </c>
      <c r="M1" s="53" t="s">
        <v>308</v>
      </c>
    </row>
    <row r="2" spans="1:13" ht="15">
      <c r="A2" s="21">
        <v>1</v>
      </c>
      <c r="B2" s="90" t="s">
        <v>93</v>
      </c>
      <c r="C2" s="100">
        <v>248372</v>
      </c>
      <c r="D2" s="110">
        <v>258506</v>
      </c>
      <c r="E2" s="9">
        <v>262868</v>
      </c>
      <c r="F2" s="40">
        <f aca="true" t="shared" si="0" ref="F2:F33">E2/$E$83</f>
        <v>0.02184949525594617</v>
      </c>
      <c r="G2" s="40">
        <f aca="true" t="shared" si="1" ref="G2:G33">(E2-C2)/C2</f>
        <v>0.058364066803021274</v>
      </c>
      <c r="H2" s="100">
        <f aca="true" t="shared" si="2" ref="H2:H33">E2-C2</f>
        <v>14496</v>
      </c>
      <c r="I2" s="45">
        <f aca="true" t="shared" si="3" ref="I2:I33">H2/$H$83</f>
        <v>0.01874061902477935</v>
      </c>
      <c r="J2" s="9">
        <v>261675.7</v>
      </c>
      <c r="K2" s="13">
        <v>263288.6</v>
      </c>
      <c r="L2" s="45">
        <f aca="true" t="shared" si="4" ref="L2:L33">(K2-J2)/J2</f>
        <v>0.00616373625827681</v>
      </c>
      <c r="M2" s="127">
        <f aca="true" t="shared" si="5" ref="M2:M33">K2-J2</f>
        <v>1612.899999999965</v>
      </c>
    </row>
    <row r="3" spans="1:13" ht="15">
      <c r="A3" s="1">
        <v>2</v>
      </c>
      <c r="B3" s="91" t="s">
        <v>94</v>
      </c>
      <c r="C3" s="10">
        <v>40100</v>
      </c>
      <c r="D3" s="111">
        <v>39516</v>
      </c>
      <c r="E3" s="11">
        <v>40360</v>
      </c>
      <c r="F3" s="41">
        <f t="shared" si="0"/>
        <v>0.0033547089357776052</v>
      </c>
      <c r="G3" s="41">
        <f t="shared" si="1"/>
        <v>0.006483790523690773</v>
      </c>
      <c r="H3" s="10">
        <f t="shared" si="2"/>
        <v>260</v>
      </c>
      <c r="I3" s="35">
        <f t="shared" si="3"/>
        <v>0.000336131411868283</v>
      </c>
      <c r="J3" s="11">
        <v>41413.18</v>
      </c>
      <c r="K3" s="14">
        <v>41069.12</v>
      </c>
      <c r="L3" s="35">
        <f t="shared" si="4"/>
        <v>-0.008307983110690791</v>
      </c>
      <c r="M3" s="14">
        <f t="shared" si="5"/>
        <v>-344.0599999999977</v>
      </c>
    </row>
    <row r="4" spans="1:13" ht="15">
      <c r="A4" s="1">
        <v>3</v>
      </c>
      <c r="B4" s="91" t="s">
        <v>95</v>
      </c>
      <c r="C4" s="10">
        <v>69960</v>
      </c>
      <c r="D4" s="111">
        <v>70381</v>
      </c>
      <c r="E4" s="11">
        <v>73723</v>
      </c>
      <c r="F4" s="41">
        <f t="shared" si="0"/>
        <v>0.006127829704468096</v>
      </c>
      <c r="G4" s="41">
        <f t="shared" si="1"/>
        <v>0.05378787878787879</v>
      </c>
      <c r="H4" s="10">
        <f t="shared" si="2"/>
        <v>3763</v>
      </c>
      <c r="I4" s="35">
        <f t="shared" si="3"/>
        <v>0.004864855780232112</v>
      </c>
      <c r="J4" s="11">
        <v>77129.3</v>
      </c>
      <c r="K4" s="14">
        <v>77219.22</v>
      </c>
      <c r="L4" s="35">
        <f t="shared" si="4"/>
        <v>0.0011658345142507224</v>
      </c>
      <c r="M4" s="14">
        <f t="shared" si="5"/>
        <v>89.91999999999825</v>
      </c>
    </row>
    <row r="5" spans="1:13" ht="15">
      <c r="A5" s="1">
        <v>4</v>
      </c>
      <c r="B5" s="91" t="s">
        <v>96</v>
      </c>
      <c r="C5" s="10">
        <v>17533</v>
      </c>
      <c r="D5" s="111">
        <v>19394</v>
      </c>
      <c r="E5" s="11">
        <v>19428</v>
      </c>
      <c r="F5" s="41">
        <f t="shared" si="0"/>
        <v>0.001614848493664205</v>
      </c>
      <c r="G5" s="41">
        <f t="shared" si="1"/>
        <v>0.10808190269776992</v>
      </c>
      <c r="H5" s="10">
        <f t="shared" si="2"/>
        <v>1895</v>
      </c>
      <c r="I5" s="35">
        <f t="shared" si="3"/>
        <v>0.002449880867270755</v>
      </c>
      <c r="J5" s="11">
        <v>21822.83</v>
      </c>
      <c r="K5" s="14">
        <v>21312.66</v>
      </c>
      <c r="L5" s="35">
        <f t="shared" si="4"/>
        <v>-0.02337781121880168</v>
      </c>
      <c r="M5" s="14">
        <f t="shared" si="5"/>
        <v>-510.1700000000019</v>
      </c>
    </row>
    <row r="6" spans="1:13" ht="15">
      <c r="A6" s="1">
        <v>5</v>
      </c>
      <c r="B6" s="91" t="s">
        <v>97</v>
      </c>
      <c r="C6" s="10">
        <v>32577</v>
      </c>
      <c r="D6" s="111">
        <v>33452</v>
      </c>
      <c r="E6" s="11">
        <v>33976</v>
      </c>
      <c r="F6" s="41">
        <f t="shared" si="0"/>
        <v>0.0028240731120411275</v>
      </c>
      <c r="G6" s="41">
        <f>(E6-C6)/C6</f>
        <v>0.042944408631856834</v>
      </c>
      <c r="H6" s="10">
        <f t="shared" si="2"/>
        <v>1399</v>
      </c>
      <c r="I6" s="35">
        <f t="shared" si="3"/>
        <v>0.0018086455584758767</v>
      </c>
      <c r="J6" s="11">
        <v>35046.8</v>
      </c>
      <c r="K6" s="14">
        <v>34971.67</v>
      </c>
      <c r="L6" s="35">
        <f t="shared" si="4"/>
        <v>-0.0021437049887580223</v>
      </c>
      <c r="M6" s="14">
        <f t="shared" si="5"/>
        <v>-75.13000000000466</v>
      </c>
    </row>
    <row r="7" spans="1:13" ht="15">
      <c r="A7" s="1">
        <v>6</v>
      </c>
      <c r="B7" s="91" t="s">
        <v>98</v>
      </c>
      <c r="C7" s="10">
        <v>937564</v>
      </c>
      <c r="D7" s="111">
        <v>995311</v>
      </c>
      <c r="E7" s="11">
        <v>1021229</v>
      </c>
      <c r="F7" s="41">
        <f t="shared" si="0"/>
        <v>0.08488419355240902</v>
      </c>
      <c r="G7" s="41">
        <f>(E7-C7)/C7</f>
        <v>0.08923657478316147</v>
      </c>
      <c r="H7" s="10">
        <f t="shared" si="2"/>
        <v>83665</v>
      </c>
      <c r="I7" s="35">
        <f t="shared" si="3"/>
        <v>0.10816320989984576</v>
      </c>
      <c r="J7" s="11">
        <v>1034466</v>
      </c>
      <c r="K7" s="14">
        <v>1035119</v>
      </c>
      <c r="L7" s="35">
        <f t="shared" si="4"/>
        <v>0.0006312435594789969</v>
      </c>
      <c r="M7" s="14">
        <f t="shared" si="5"/>
        <v>653</v>
      </c>
    </row>
    <row r="8" spans="1:13" ht="15">
      <c r="A8" s="1">
        <v>7</v>
      </c>
      <c r="B8" s="91" t="s">
        <v>99</v>
      </c>
      <c r="C8" s="10">
        <v>407334</v>
      </c>
      <c r="D8" s="111">
        <v>403441</v>
      </c>
      <c r="E8" s="11">
        <v>442848</v>
      </c>
      <c r="F8" s="41">
        <f t="shared" si="0"/>
        <v>0.03680936924656197</v>
      </c>
      <c r="G8" s="41">
        <f t="shared" si="1"/>
        <v>0.08718643668340968</v>
      </c>
      <c r="H8" s="10">
        <f t="shared" si="2"/>
        <v>35514</v>
      </c>
      <c r="I8" s="35">
        <f t="shared" si="3"/>
        <v>0.04591296523496232</v>
      </c>
      <c r="J8" s="11">
        <v>467315.1</v>
      </c>
      <c r="K8" s="14">
        <v>471134.7</v>
      </c>
      <c r="L8" s="35">
        <f t="shared" si="4"/>
        <v>0.00817350006451757</v>
      </c>
      <c r="M8" s="14">
        <f t="shared" si="5"/>
        <v>3819.600000000035</v>
      </c>
    </row>
    <row r="9" spans="1:13" ht="15">
      <c r="A9" s="1">
        <v>8</v>
      </c>
      <c r="B9" s="91" t="s">
        <v>100</v>
      </c>
      <c r="C9" s="10">
        <v>21137</v>
      </c>
      <c r="D9" s="111">
        <v>21042</v>
      </c>
      <c r="E9" s="11">
        <v>21328</v>
      </c>
      <c r="F9" s="41">
        <f t="shared" si="0"/>
        <v>0.0017727758221572042</v>
      </c>
      <c r="G9" s="41">
        <f t="shared" si="1"/>
        <v>0.009036287079528789</v>
      </c>
      <c r="H9" s="10">
        <f t="shared" si="2"/>
        <v>191</v>
      </c>
      <c r="I9" s="35">
        <f t="shared" si="3"/>
        <v>0.000246927306410931</v>
      </c>
      <c r="J9" s="11">
        <v>23767.38</v>
      </c>
      <c r="K9" s="14">
        <v>23596.18</v>
      </c>
      <c r="L9" s="35">
        <f t="shared" si="4"/>
        <v>-0.007203149863384215</v>
      </c>
      <c r="M9" s="14">
        <f t="shared" si="5"/>
        <v>-171.20000000000073</v>
      </c>
    </row>
    <row r="10" spans="1:13" ht="15">
      <c r="A10" s="1">
        <v>9</v>
      </c>
      <c r="B10" s="91" t="s">
        <v>101</v>
      </c>
      <c r="C10" s="10">
        <v>116238</v>
      </c>
      <c r="D10" s="111">
        <v>118811</v>
      </c>
      <c r="E10" s="11">
        <v>122553</v>
      </c>
      <c r="F10" s="41">
        <f t="shared" si="0"/>
        <v>0.010186562046738177</v>
      </c>
      <c r="G10" s="41">
        <f t="shared" si="1"/>
        <v>0.05432818871625458</v>
      </c>
      <c r="H10" s="10">
        <f t="shared" si="2"/>
        <v>6315</v>
      </c>
      <c r="I10" s="35">
        <f t="shared" si="3"/>
        <v>0.008164114869031567</v>
      </c>
      <c r="J10" s="11">
        <v>127565.9</v>
      </c>
      <c r="K10" s="14">
        <v>127902.6</v>
      </c>
      <c r="L10" s="35">
        <f t="shared" si="4"/>
        <v>0.0026394200958093947</v>
      </c>
      <c r="M10" s="14">
        <f t="shared" si="5"/>
        <v>336.70000000001164</v>
      </c>
    </row>
    <row r="11" spans="1:13" ht="15">
      <c r="A11" s="1">
        <v>10</v>
      </c>
      <c r="B11" s="91" t="s">
        <v>102</v>
      </c>
      <c r="C11" s="10">
        <v>134840</v>
      </c>
      <c r="D11" s="111">
        <v>136903</v>
      </c>
      <c r="E11" s="11">
        <v>138258</v>
      </c>
      <c r="F11" s="41">
        <f t="shared" si="0"/>
        <v>0.011491956096202679</v>
      </c>
      <c r="G11" s="41">
        <f t="shared" si="1"/>
        <v>0.025348561257787006</v>
      </c>
      <c r="H11" s="10">
        <f t="shared" si="2"/>
        <v>3418</v>
      </c>
      <c r="I11" s="35">
        <f t="shared" si="3"/>
        <v>0.004418835252945352</v>
      </c>
      <c r="J11" s="11">
        <v>142183.7</v>
      </c>
      <c r="K11" s="14">
        <v>142102.8</v>
      </c>
      <c r="L11" s="35">
        <f t="shared" si="4"/>
        <v>-0.0005689822391738524</v>
      </c>
      <c r="M11" s="14">
        <f t="shared" si="5"/>
        <v>-80.90000000002328</v>
      </c>
    </row>
    <row r="12" spans="1:13" ht="15">
      <c r="A12" s="1">
        <v>11</v>
      </c>
      <c r="B12" s="91" t="s">
        <v>103</v>
      </c>
      <c r="C12" s="10">
        <v>36519</v>
      </c>
      <c r="D12" s="111">
        <v>38419</v>
      </c>
      <c r="E12" s="11">
        <v>39602</v>
      </c>
      <c r="F12" s="41">
        <f t="shared" si="0"/>
        <v>0.003291704243673556</v>
      </c>
      <c r="G12" s="41">
        <f t="shared" si="1"/>
        <v>0.08442180782606315</v>
      </c>
      <c r="H12" s="10">
        <f t="shared" si="2"/>
        <v>3083</v>
      </c>
      <c r="I12" s="35">
        <f t="shared" si="3"/>
        <v>0.003985742856884295</v>
      </c>
      <c r="J12" s="11">
        <v>40166.9</v>
      </c>
      <c r="K12" s="14">
        <v>40753.18</v>
      </c>
      <c r="L12" s="35">
        <f t="shared" si="4"/>
        <v>0.014596097782004557</v>
      </c>
      <c r="M12" s="14">
        <f t="shared" si="5"/>
        <v>586.2799999999988</v>
      </c>
    </row>
    <row r="13" spans="1:13" ht="15">
      <c r="A13" s="1">
        <v>12</v>
      </c>
      <c r="B13" s="91" t="s">
        <v>104</v>
      </c>
      <c r="C13" s="10">
        <v>13795</v>
      </c>
      <c r="D13" s="111">
        <v>14477</v>
      </c>
      <c r="E13" s="11">
        <v>15355</v>
      </c>
      <c r="F13" s="41">
        <f t="shared" si="0"/>
        <v>0.0012763021731631598</v>
      </c>
      <c r="G13" s="41">
        <f t="shared" si="1"/>
        <v>0.1130844508880029</v>
      </c>
      <c r="H13" s="10">
        <f t="shared" si="2"/>
        <v>1560</v>
      </c>
      <c r="I13" s="35">
        <f t="shared" si="3"/>
        <v>0.0020167884712096983</v>
      </c>
      <c r="J13" s="11">
        <v>17682.85</v>
      </c>
      <c r="K13" s="14">
        <v>17995.23</v>
      </c>
      <c r="L13" s="35">
        <f t="shared" si="4"/>
        <v>0.017665704340646505</v>
      </c>
      <c r="M13" s="14">
        <f t="shared" si="5"/>
        <v>312.380000000001</v>
      </c>
    </row>
    <row r="14" spans="1:13" ht="15">
      <c r="A14" s="1">
        <v>13</v>
      </c>
      <c r="B14" s="91" t="s">
        <v>105</v>
      </c>
      <c r="C14" s="10">
        <v>14490</v>
      </c>
      <c r="D14" s="111">
        <v>14292</v>
      </c>
      <c r="E14" s="11">
        <v>15557</v>
      </c>
      <c r="F14" s="41">
        <f t="shared" si="0"/>
        <v>0.0012930923417713628</v>
      </c>
      <c r="G14" s="41">
        <f t="shared" si="1"/>
        <v>0.07363699102829538</v>
      </c>
      <c r="H14" s="10">
        <f t="shared" si="2"/>
        <v>1067</v>
      </c>
      <c r="I14" s="35">
        <f t="shared" si="3"/>
        <v>0.0013794316017825307</v>
      </c>
      <c r="J14" s="11">
        <v>16736.65</v>
      </c>
      <c r="K14" s="14">
        <v>17502.83</v>
      </c>
      <c r="L14" s="35">
        <f t="shared" si="4"/>
        <v>0.04577857576038217</v>
      </c>
      <c r="M14" s="14">
        <f t="shared" si="5"/>
        <v>766.1800000000003</v>
      </c>
    </row>
    <row r="15" spans="1:13" ht="15">
      <c r="A15" s="1">
        <v>14</v>
      </c>
      <c r="B15" s="91" t="s">
        <v>106</v>
      </c>
      <c r="C15" s="10">
        <v>46250</v>
      </c>
      <c r="D15" s="111">
        <v>48127</v>
      </c>
      <c r="E15" s="11">
        <v>49652</v>
      </c>
      <c r="F15" s="41">
        <f t="shared" si="0"/>
        <v>0.004127056691754946</v>
      </c>
      <c r="G15" s="41">
        <f t="shared" si="1"/>
        <v>0.07355675675675676</v>
      </c>
      <c r="H15" s="10">
        <f t="shared" si="2"/>
        <v>3402</v>
      </c>
      <c r="I15" s="35">
        <f t="shared" si="3"/>
        <v>0.0043981502429842265</v>
      </c>
      <c r="J15" s="11">
        <v>50656.69</v>
      </c>
      <c r="K15" s="14">
        <v>51144.91</v>
      </c>
      <c r="L15" s="35">
        <f t="shared" si="4"/>
        <v>0.009637818815244366</v>
      </c>
      <c r="M15" s="14">
        <f t="shared" si="5"/>
        <v>488.22000000000116</v>
      </c>
    </row>
    <row r="16" spans="1:13" ht="15">
      <c r="A16" s="1">
        <v>15</v>
      </c>
      <c r="B16" s="91" t="s">
        <v>107</v>
      </c>
      <c r="C16" s="10">
        <v>30276</v>
      </c>
      <c r="D16" s="111">
        <v>30442</v>
      </c>
      <c r="E16" s="11">
        <v>31711</v>
      </c>
      <c r="F16" s="41">
        <f t="shared" si="0"/>
        <v>0.0026358071125481574</v>
      </c>
      <c r="G16" s="41">
        <f t="shared" si="1"/>
        <v>0.0473972783723081</v>
      </c>
      <c r="H16" s="10">
        <f t="shared" si="2"/>
        <v>1435</v>
      </c>
      <c r="I16" s="35">
        <f t="shared" si="3"/>
        <v>0.0018551868308884082</v>
      </c>
      <c r="J16" s="11">
        <v>32406.47</v>
      </c>
      <c r="K16" s="14">
        <v>32484.26</v>
      </c>
      <c r="L16" s="35">
        <f t="shared" si="4"/>
        <v>0.002400446577488916</v>
      </c>
      <c r="M16" s="14">
        <f t="shared" si="5"/>
        <v>77.78999999999724</v>
      </c>
    </row>
    <row r="17" spans="1:13" ht="15">
      <c r="A17" s="1">
        <v>16</v>
      </c>
      <c r="B17" s="91" t="s">
        <v>108</v>
      </c>
      <c r="C17" s="10">
        <v>543576</v>
      </c>
      <c r="D17" s="111">
        <v>565319</v>
      </c>
      <c r="E17" s="11">
        <v>572138</v>
      </c>
      <c r="F17" s="41">
        <f t="shared" si="0"/>
        <v>0.04755590835227769</v>
      </c>
      <c r="G17" s="41">
        <f t="shared" si="1"/>
        <v>0.0525446303736736</v>
      </c>
      <c r="H17" s="10">
        <f t="shared" si="2"/>
        <v>28562</v>
      </c>
      <c r="I17" s="35">
        <f t="shared" si="3"/>
        <v>0.03692532840685346</v>
      </c>
      <c r="J17" s="11">
        <v>574247.5</v>
      </c>
      <c r="K17" s="14">
        <v>576365.6</v>
      </c>
      <c r="L17" s="35">
        <f t="shared" si="4"/>
        <v>0.0036884792706976988</v>
      </c>
      <c r="M17" s="14">
        <f t="shared" si="5"/>
        <v>2118.0999999999767</v>
      </c>
    </row>
    <row r="18" spans="1:13" ht="15">
      <c r="A18" s="1">
        <v>17</v>
      </c>
      <c r="B18" s="91" t="s">
        <v>109</v>
      </c>
      <c r="C18" s="10">
        <v>63006</v>
      </c>
      <c r="D18" s="111">
        <v>64518</v>
      </c>
      <c r="E18" s="11">
        <v>65462</v>
      </c>
      <c r="F18" s="41">
        <f t="shared" si="0"/>
        <v>0.005441178304109851</v>
      </c>
      <c r="G18" s="41">
        <f t="shared" si="1"/>
        <v>0.03898041456369235</v>
      </c>
      <c r="H18" s="10">
        <f t="shared" si="2"/>
        <v>2456</v>
      </c>
      <c r="I18" s="35">
        <f t="shared" si="3"/>
        <v>0.003175149029032704</v>
      </c>
      <c r="J18" s="11">
        <v>67743.5</v>
      </c>
      <c r="K18" s="14">
        <v>67546.84</v>
      </c>
      <c r="L18" s="35">
        <f t="shared" si="4"/>
        <v>-0.0029030091447888504</v>
      </c>
      <c r="M18" s="14">
        <f t="shared" si="5"/>
        <v>-196.6600000000035</v>
      </c>
    </row>
    <row r="19" spans="1:13" ht="15">
      <c r="A19" s="1">
        <v>18</v>
      </c>
      <c r="B19" s="91" t="s">
        <v>110</v>
      </c>
      <c r="C19" s="10">
        <v>19092</v>
      </c>
      <c r="D19" s="111">
        <v>20568</v>
      </c>
      <c r="E19" s="11">
        <v>21692</v>
      </c>
      <c r="F19" s="41">
        <f t="shared" si="0"/>
        <v>0.0018030313735106</v>
      </c>
      <c r="G19" s="41">
        <f t="shared" si="1"/>
        <v>0.1361826943222292</v>
      </c>
      <c r="H19" s="10">
        <f t="shared" si="2"/>
        <v>2600</v>
      </c>
      <c r="I19" s="35">
        <f t="shared" si="3"/>
        <v>0.0033613141186828303</v>
      </c>
      <c r="J19" s="11">
        <v>22691.81</v>
      </c>
      <c r="K19" s="14">
        <v>22873.63</v>
      </c>
      <c r="L19" s="35">
        <f t="shared" si="4"/>
        <v>0.008012582513250361</v>
      </c>
      <c r="M19" s="14">
        <f t="shared" si="5"/>
        <v>181.8199999999997</v>
      </c>
    </row>
    <row r="20" spans="1:13" ht="15">
      <c r="A20" s="1">
        <v>19</v>
      </c>
      <c r="B20" s="91" t="s">
        <v>111</v>
      </c>
      <c r="C20" s="10">
        <v>47858</v>
      </c>
      <c r="D20" s="111">
        <v>48965</v>
      </c>
      <c r="E20" s="11">
        <v>50019</v>
      </c>
      <c r="F20" s="41">
        <f t="shared" si="0"/>
        <v>0.004157561602048068</v>
      </c>
      <c r="G20" s="41">
        <f t="shared" si="1"/>
        <v>0.045154415144803374</v>
      </c>
      <c r="H20" s="10">
        <f t="shared" si="2"/>
        <v>2161</v>
      </c>
      <c r="I20" s="35">
        <f t="shared" si="3"/>
        <v>0.0027937691578744602</v>
      </c>
      <c r="J20" s="11">
        <v>52677.44</v>
      </c>
      <c r="K20" s="14">
        <v>52804.99</v>
      </c>
      <c r="L20" s="35">
        <f t="shared" si="4"/>
        <v>0.002421340141054608</v>
      </c>
      <c r="M20" s="14">
        <f t="shared" si="5"/>
        <v>127.54999999999563</v>
      </c>
    </row>
    <row r="21" spans="1:13" ht="15">
      <c r="A21" s="1">
        <v>20</v>
      </c>
      <c r="B21" s="91" t="s">
        <v>112</v>
      </c>
      <c r="C21" s="10">
        <v>156928</v>
      </c>
      <c r="D21" s="111">
        <v>166929</v>
      </c>
      <c r="E21" s="11">
        <v>171080</v>
      </c>
      <c r="F21" s="41">
        <f t="shared" si="0"/>
        <v>0.014220109136095954</v>
      </c>
      <c r="G21" s="41">
        <f t="shared" si="1"/>
        <v>0.09018148450244698</v>
      </c>
      <c r="H21" s="10">
        <f t="shared" si="2"/>
        <v>14152</v>
      </c>
      <c r="I21" s="35">
        <f t="shared" si="3"/>
        <v>0.01829589131061516</v>
      </c>
      <c r="J21" s="11">
        <v>170445</v>
      </c>
      <c r="K21" s="14">
        <v>171885.2</v>
      </c>
      <c r="L21" s="35">
        <f t="shared" si="4"/>
        <v>0.00844964651353816</v>
      </c>
      <c r="M21" s="14">
        <f>K21-J21</f>
        <v>1440.2000000000116</v>
      </c>
    </row>
    <row r="22" spans="1:13" ht="15">
      <c r="A22" s="1">
        <v>21</v>
      </c>
      <c r="B22" s="91" t="s">
        <v>113</v>
      </c>
      <c r="C22" s="10">
        <v>103958</v>
      </c>
      <c r="D22" s="111">
        <v>104016</v>
      </c>
      <c r="E22" s="11">
        <v>105325</v>
      </c>
      <c r="F22" s="41">
        <f t="shared" si="0"/>
        <v>0.008754576775539551</v>
      </c>
      <c r="G22" s="41">
        <f t="shared" si="1"/>
        <v>0.013149541160853422</v>
      </c>
      <c r="H22" s="10">
        <f t="shared" si="2"/>
        <v>1367</v>
      </c>
      <c r="I22" s="35">
        <f t="shared" si="3"/>
        <v>0.0017672755385536266</v>
      </c>
      <c r="J22" s="11">
        <v>110172.5</v>
      </c>
      <c r="K22" s="14">
        <v>109641</v>
      </c>
      <c r="L22" s="35">
        <f t="shared" si="4"/>
        <v>-0.0048242528761714585</v>
      </c>
      <c r="M22" s="14">
        <f t="shared" si="5"/>
        <v>-531.5</v>
      </c>
    </row>
    <row r="23" spans="1:13" ht="15">
      <c r="A23" s="1">
        <v>22</v>
      </c>
      <c r="B23" s="91" t="s">
        <v>114</v>
      </c>
      <c r="C23" s="10">
        <v>48305</v>
      </c>
      <c r="D23" s="111">
        <v>50069</v>
      </c>
      <c r="E23" s="11">
        <v>50663</v>
      </c>
      <c r="F23" s="41">
        <f t="shared" si="0"/>
        <v>0.004211090654442537</v>
      </c>
      <c r="G23" s="41">
        <f t="shared" si="1"/>
        <v>0.04881482248214471</v>
      </c>
      <c r="H23" s="10">
        <f t="shared" si="2"/>
        <v>2358</v>
      </c>
      <c r="I23" s="35">
        <f t="shared" si="3"/>
        <v>0.003048453343020813</v>
      </c>
      <c r="J23" s="11">
        <v>52761.7</v>
      </c>
      <c r="K23" s="14">
        <v>52633.16</v>
      </c>
      <c r="L23" s="35">
        <f t="shared" si="4"/>
        <v>-0.0024362368915329417</v>
      </c>
      <c r="M23" s="14">
        <f t="shared" si="5"/>
        <v>-128.5399999999936</v>
      </c>
    </row>
    <row r="24" spans="1:13" ht="15">
      <c r="A24" s="1">
        <v>23</v>
      </c>
      <c r="B24" s="91" t="s">
        <v>115</v>
      </c>
      <c r="C24" s="10">
        <v>51228</v>
      </c>
      <c r="D24" s="111">
        <v>51096</v>
      </c>
      <c r="E24" s="11">
        <v>54237</v>
      </c>
      <c r="F24" s="41">
        <f t="shared" si="0"/>
        <v>0.004508160271302526</v>
      </c>
      <c r="G24" s="41">
        <f t="shared" si="1"/>
        <v>0.058737409229327714</v>
      </c>
      <c r="H24" s="10">
        <f t="shared" si="2"/>
        <v>3009</v>
      </c>
      <c r="I24" s="35">
        <f t="shared" si="3"/>
        <v>0.0038900746858140907</v>
      </c>
      <c r="J24" s="11">
        <v>58100.35</v>
      </c>
      <c r="K24" s="14">
        <v>58366.82</v>
      </c>
      <c r="L24" s="35">
        <f t="shared" si="4"/>
        <v>0.00458637512510684</v>
      </c>
      <c r="M24" s="14">
        <f t="shared" si="5"/>
        <v>266.47000000000116</v>
      </c>
    </row>
    <row r="25" spans="1:13" ht="15">
      <c r="A25" s="1">
        <v>24</v>
      </c>
      <c r="B25" s="91" t="s">
        <v>116</v>
      </c>
      <c r="C25" s="10">
        <v>21487</v>
      </c>
      <c r="D25" s="111">
        <v>22576</v>
      </c>
      <c r="E25" s="11">
        <v>24831</v>
      </c>
      <c r="F25" s="41">
        <f t="shared" si="0"/>
        <v>0.0020639439441103497</v>
      </c>
      <c r="G25" s="41">
        <f t="shared" si="1"/>
        <v>0.15562898496765487</v>
      </c>
      <c r="H25" s="10">
        <f t="shared" si="2"/>
        <v>3344</v>
      </c>
      <c r="I25" s="35">
        <f t="shared" si="3"/>
        <v>0.0043231670818751474</v>
      </c>
      <c r="J25" s="11">
        <v>27194.2</v>
      </c>
      <c r="K25" s="14">
        <v>27618.05</v>
      </c>
      <c r="L25" s="35">
        <f t="shared" si="4"/>
        <v>0.015586044082929395</v>
      </c>
      <c r="M25" s="14">
        <f t="shared" si="5"/>
        <v>423.84999999999854</v>
      </c>
    </row>
    <row r="26" spans="1:13" ht="15">
      <c r="A26" s="1">
        <v>25</v>
      </c>
      <c r="B26" s="91" t="s">
        <v>117</v>
      </c>
      <c r="C26" s="10">
        <v>59638</v>
      </c>
      <c r="D26" s="111">
        <v>63071</v>
      </c>
      <c r="E26" s="11">
        <v>64352</v>
      </c>
      <c r="F26" s="41">
        <f t="shared" si="0"/>
        <v>0.005348915496411309</v>
      </c>
      <c r="G26" s="41">
        <f t="shared" si="1"/>
        <v>0.07904356282906871</v>
      </c>
      <c r="H26" s="10">
        <f t="shared" si="2"/>
        <v>4714</v>
      </c>
      <c r="I26" s="35">
        <f t="shared" si="3"/>
        <v>0.006094321059796485</v>
      </c>
      <c r="J26" s="11">
        <v>68717.04</v>
      </c>
      <c r="K26" s="14">
        <v>69404.57</v>
      </c>
      <c r="L26" s="35">
        <f t="shared" si="4"/>
        <v>0.010005233054276107</v>
      </c>
      <c r="M26" s="14">
        <f t="shared" si="5"/>
        <v>687.5300000000134</v>
      </c>
    </row>
    <row r="27" spans="1:13" ht="15">
      <c r="A27" s="1">
        <v>26</v>
      </c>
      <c r="B27" s="91" t="s">
        <v>118</v>
      </c>
      <c r="C27" s="10">
        <v>140178</v>
      </c>
      <c r="D27" s="111">
        <v>145669</v>
      </c>
      <c r="E27" s="11">
        <v>149610</v>
      </c>
      <c r="F27" s="41">
        <f t="shared" si="0"/>
        <v>0.012435530324125062</v>
      </c>
      <c r="G27" s="41">
        <f t="shared" si="1"/>
        <v>0.06728587938192869</v>
      </c>
      <c r="H27" s="10">
        <f t="shared" si="2"/>
        <v>9432</v>
      </c>
      <c r="I27" s="35">
        <f t="shared" si="3"/>
        <v>0.012193813372083253</v>
      </c>
      <c r="J27" s="11">
        <v>152966.7</v>
      </c>
      <c r="K27" s="14">
        <v>153977</v>
      </c>
      <c r="L27" s="35">
        <f t="shared" si="4"/>
        <v>0.006604705468575764</v>
      </c>
      <c r="M27" s="14">
        <f t="shared" si="5"/>
        <v>1010.2999999999884</v>
      </c>
    </row>
    <row r="28" spans="1:13" ht="15">
      <c r="A28" s="1">
        <v>27</v>
      </c>
      <c r="B28" s="91" t="s">
        <v>119</v>
      </c>
      <c r="C28" s="10">
        <v>207279</v>
      </c>
      <c r="D28" s="111">
        <v>234730</v>
      </c>
      <c r="E28" s="11">
        <v>241245</v>
      </c>
      <c r="F28" s="41">
        <f t="shared" si="0"/>
        <v>0.020052199138049266</v>
      </c>
      <c r="G28" s="41">
        <f t="shared" si="1"/>
        <v>0.16386609352611697</v>
      </c>
      <c r="H28" s="10">
        <f t="shared" si="2"/>
        <v>33966</v>
      </c>
      <c r="I28" s="35">
        <f t="shared" si="3"/>
        <v>0.04391169052122346</v>
      </c>
      <c r="J28" s="11">
        <v>239893.7</v>
      </c>
      <c r="K28" s="14">
        <v>243083.9</v>
      </c>
      <c r="L28" s="35">
        <f t="shared" si="4"/>
        <v>0.013298390078605575</v>
      </c>
      <c r="M28" s="14">
        <f t="shared" si="5"/>
        <v>3190.1999999999825</v>
      </c>
    </row>
    <row r="29" spans="1:13" ht="15">
      <c r="A29" s="1">
        <v>28</v>
      </c>
      <c r="B29" s="91" t="s">
        <v>120</v>
      </c>
      <c r="C29" s="10">
        <v>42241</v>
      </c>
      <c r="D29" s="111">
        <v>42614</v>
      </c>
      <c r="E29" s="11">
        <v>43387</v>
      </c>
      <c r="F29" s="41">
        <f t="shared" si="0"/>
        <v>0.0036063121059609253</v>
      </c>
      <c r="G29" s="41">
        <f t="shared" si="1"/>
        <v>0.027130039535048885</v>
      </c>
      <c r="H29" s="10">
        <f t="shared" si="2"/>
        <v>1146</v>
      </c>
      <c r="I29" s="35">
        <f t="shared" si="3"/>
        <v>0.001481563838465586</v>
      </c>
      <c r="J29" s="11">
        <v>44737.23</v>
      </c>
      <c r="K29" s="14">
        <v>44744.6</v>
      </c>
      <c r="L29" s="35">
        <f t="shared" si="4"/>
        <v>0.00016473974807996254</v>
      </c>
      <c r="M29" s="14">
        <f t="shared" si="5"/>
        <v>7.369999999995343</v>
      </c>
    </row>
    <row r="30" spans="1:13" ht="15">
      <c r="A30" s="1">
        <v>29</v>
      </c>
      <c r="B30" s="91" t="s">
        <v>121</v>
      </c>
      <c r="C30" s="10">
        <v>11125</v>
      </c>
      <c r="D30" s="111">
        <v>12178</v>
      </c>
      <c r="E30" s="11">
        <v>12572</v>
      </c>
      <c r="F30" s="41">
        <f t="shared" si="0"/>
        <v>0.0010449801967442034</v>
      </c>
      <c r="G30" s="41">
        <f t="shared" si="1"/>
        <v>0.1300674157303371</v>
      </c>
      <c r="H30" s="10">
        <f t="shared" si="2"/>
        <v>1447</v>
      </c>
      <c r="I30" s="35">
        <f t="shared" si="3"/>
        <v>0.001870700588359252</v>
      </c>
      <c r="J30" s="11">
        <v>14037.41</v>
      </c>
      <c r="K30" s="14">
        <v>14258.39</v>
      </c>
      <c r="L30" s="35">
        <f t="shared" si="4"/>
        <v>0.015742220252881377</v>
      </c>
      <c r="M30" s="14">
        <f t="shared" si="5"/>
        <v>220.97999999999956</v>
      </c>
    </row>
    <row r="31" spans="1:13" ht="15">
      <c r="A31" s="1">
        <v>30</v>
      </c>
      <c r="B31" s="91" t="s">
        <v>122</v>
      </c>
      <c r="C31" s="10">
        <v>8733</v>
      </c>
      <c r="D31" s="111">
        <v>9541</v>
      </c>
      <c r="E31" s="11">
        <v>9432</v>
      </c>
      <c r="F31" s="41">
        <f t="shared" si="0"/>
        <v>0.0007839845064978784</v>
      </c>
      <c r="G31" s="41">
        <f t="shared" si="1"/>
        <v>0.08004122294744075</v>
      </c>
      <c r="H31" s="10">
        <f t="shared" si="2"/>
        <v>699</v>
      </c>
      <c r="I31" s="35">
        <f t="shared" si="3"/>
        <v>0.0009036763726766532</v>
      </c>
      <c r="J31" s="11">
        <v>10674</v>
      </c>
      <c r="K31" s="14">
        <v>10621.35</v>
      </c>
      <c r="L31" s="35">
        <f t="shared" si="4"/>
        <v>-0.0049325463743675885</v>
      </c>
      <c r="M31" s="14">
        <f t="shared" si="5"/>
        <v>-52.649999999999636</v>
      </c>
    </row>
    <row r="32" spans="1:13" ht="15">
      <c r="A32" s="1">
        <v>31</v>
      </c>
      <c r="B32" s="91" t="s">
        <v>123</v>
      </c>
      <c r="C32" s="10">
        <v>124266</v>
      </c>
      <c r="D32" s="111">
        <v>129576</v>
      </c>
      <c r="E32" s="11">
        <v>130885</v>
      </c>
      <c r="F32" s="41">
        <f t="shared" si="0"/>
        <v>0.010879114942003266</v>
      </c>
      <c r="G32" s="41">
        <f t="shared" si="1"/>
        <v>0.05326477073374857</v>
      </c>
      <c r="H32" s="10">
        <f t="shared" si="2"/>
        <v>6619</v>
      </c>
      <c r="I32" s="35">
        <f t="shared" si="3"/>
        <v>0.008557130058292943</v>
      </c>
      <c r="J32" s="11">
        <v>132456.6</v>
      </c>
      <c r="K32" s="14">
        <v>132453.9</v>
      </c>
      <c r="L32" s="35">
        <f t="shared" si="4"/>
        <v>-2.0384035223700753E-05</v>
      </c>
      <c r="M32" s="14">
        <f t="shared" si="5"/>
        <v>-2.7000000000116415</v>
      </c>
    </row>
    <row r="33" spans="1:13" ht="15">
      <c r="A33" s="1">
        <v>32</v>
      </c>
      <c r="B33" s="91" t="s">
        <v>124</v>
      </c>
      <c r="C33" s="10">
        <v>43470</v>
      </c>
      <c r="D33" s="111">
        <v>46381</v>
      </c>
      <c r="E33" s="11">
        <v>47407</v>
      </c>
      <c r="F33" s="41">
        <f t="shared" si="0"/>
        <v>0.003940453085193482</v>
      </c>
      <c r="G33" s="41">
        <f t="shared" si="1"/>
        <v>0.0905682079595123</v>
      </c>
      <c r="H33" s="10">
        <f t="shared" si="2"/>
        <v>3937</v>
      </c>
      <c r="I33" s="35">
        <f t="shared" si="3"/>
        <v>0.005089805263559347</v>
      </c>
      <c r="J33" s="11">
        <v>49354.84</v>
      </c>
      <c r="K33" s="14">
        <v>49727.54</v>
      </c>
      <c r="L33" s="35">
        <f t="shared" si="4"/>
        <v>0.007551437711073613</v>
      </c>
      <c r="M33" s="14">
        <f t="shared" si="5"/>
        <v>372.70000000000437</v>
      </c>
    </row>
    <row r="34" spans="1:13" ht="15">
      <c r="A34" s="1">
        <v>33</v>
      </c>
      <c r="B34" s="91" t="s">
        <v>125</v>
      </c>
      <c r="C34" s="10">
        <v>188692</v>
      </c>
      <c r="D34" s="111">
        <v>198183</v>
      </c>
      <c r="E34" s="11">
        <v>202894</v>
      </c>
      <c r="F34" s="41">
        <f aca="true" t="shared" si="6" ref="F34:F65">E34/$E$83</f>
        <v>0.01686447757224136</v>
      </c>
      <c r="G34" s="41">
        <f aca="true" t="shared" si="7" ref="G34:G65">(E34-C34)/C34</f>
        <v>0.07526551205138533</v>
      </c>
      <c r="H34" s="10">
        <f aca="true" t="shared" si="8" ref="H34:H65">E34-C34</f>
        <v>14202</v>
      </c>
      <c r="I34" s="35">
        <f aca="true" t="shared" si="9" ref="I34:I65">H34/$H$83</f>
        <v>0.018360531966743674</v>
      </c>
      <c r="J34" s="11">
        <v>202985.7</v>
      </c>
      <c r="K34" s="14">
        <v>204370.4</v>
      </c>
      <c r="L34" s="35">
        <f aca="true" t="shared" si="10" ref="L34:L65">(K34-J34)/J34</f>
        <v>0.006821662806788766</v>
      </c>
      <c r="M34" s="14">
        <f aca="true" t="shared" si="11" ref="M34:M65">K34-J34</f>
        <v>1384.6999999999825</v>
      </c>
    </row>
    <row r="35" spans="1:13" ht="15">
      <c r="A35" s="1">
        <v>34</v>
      </c>
      <c r="B35" s="91" t="s">
        <v>126</v>
      </c>
      <c r="C35" s="10">
        <v>3382532</v>
      </c>
      <c r="D35" s="111">
        <v>3548412</v>
      </c>
      <c r="E35" s="11">
        <v>3609583</v>
      </c>
      <c r="F35" s="41">
        <f t="shared" si="6"/>
        <v>0.3000272632440767</v>
      </c>
      <c r="G35" s="41">
        <f t="shared" si="7"/>
        <v>0.06712456822285791</v>
      </c>
      <c r="H35" s="10">
        <f t="shared" si="8"/>
        <v>227051</v>
      </c>
      <c r="I35" s="35">
        <f t="shared" si="9"/>
        <v>0.2935345122927136</v>
      </c>
      <c r="J35" s="11">
        <v>3593369</v>
      </c>
      <c r="K35" s="14">
        <v>3602051</v>
      </c>
      <c r="L35" s="35">
        <f t="shared" si="10"/>
        <v>0.0024161170199887626</v>
      </c>
      <c r="M35" s="14">
        <f t="shared" si="11"/>
        <v>8682</v>
      </c>
    </row>
    <row r="36" spans="1:13" ht="15">
      <c r="A36" s="1">
        <v>35</v>
      </c>
      <c r="B36" s="91" t="s">
        <v>127</v>
      </c>
      <c r="C36" s="10">
        <v>742761</v>
      </c>
      <c r="D36" s="111">
        <v>759931</v>
      </c>
      <c r="E36" s="11">
        <v>771866</v>
      </c>
      <c r="F36" s="41">
        <f t="shared" si="6"/>
        <v>0.06415722912346176</v>
      </c>
      <c r="G36" s="41">
        <f t="shared" si="7"/>
        <v>0.03918487911993225</v>
      </c>
      <c r="H36" s="10">
        <f t="shared" si="8"/>
        <v>29105</v>
      </c>
      <c r="I36" s="35">
        <f t="shared" si="9"/>
        <v>0.037627325932409146</v>
      </c>
      <c r="J36" s="11">
        <v>773668.3</v>
      </c>
      <c r="K36" s="14">
        <v>773892.1</v>
      </c>
      <c r="L36" s="35">
        <f t="shared" si="10"/>
        <v>0.0002892712548774845</v>
      </c>
      <c r="M36" s="14">
        <f t="shared" si="11"/>
        <v>223.79999999993015</v>
      </c>
    </row>
    <row r="37" spans="1:13" ht="15">
      <c r="A37" s="1">
        <v>36</v>
      </c>
      <c r="B37" s="91" t="s">
        <v>128</v>
      </c>
      <c r="C37" s="10">
        <v>14212</v>
      </c>
      <c r="D37" s="111">
        <v>17391</v>
      </c>
      <c r="E37" s="11">
        <v>17596</v>
      </c>
      <c r="F37" s="41">
        <f t="shared" si="6"/>
        <v>0.0014625733011383235</v>
      </c>
      <c r="G37" s="41">
        <f t="shared" si="7"/>
        <v>0.23810864058542078</v>
      </c>
      <c r="H37" s="10">
        <f t="shared" si="8"/>
        <v>3384</v>
      </c>
      <c r="I37" s="35">
        <f t="shared" si="9"/>
        <v>0.00437487960677796</v>
      </c>
      <c r="J37" s="11">
        <v>19510.11</v>
      </c>
      <c r="K37" s="14">
        <v>19593.58</v>
      </c>
      <c r="L37" s="35">
        <f t="shared" si="10"/>
        <v>0.004278294689266291</v>
      </c>
      <c r="M37" s="14">
        <f t="shared" si="11"/>
        <v>83.47000000000116</v>
      </c>
    </row>
    <row r="38" spans="1:13" ht="15">
      <c r="A38" s="1">
        <v>37</v>
      </c>
      <c r="B38" s="91" t="s">
        <v>129</v>
      </c>
      <c r="C38" s="10">
        <v>35141</v>
      </c>
      <c r="D38" s="111">
        <v>36162</v>
      </c>
      <c r="E38" s="11">
        <v>37906</v>
      </c>
      <c r="F38" s="41">
        <f t="shared" si="6"/>
        <v>0.0031507333230819104</v>
      </c>
      <c r="G38" s="41">
        <f t="shared" si="7"/>
        <v>0.07868301983438149</v>
      </c>
      <c r="H38" s="10">
        <f t="shared" si="8"/>
        <v>2765</v>
      </c>
      <c r="I38" s="35">
        <f t="shared" si="9"/>
        <v>0.003574628283906933</v>
      </c>
      <c r="J38" s="11">
        <v>39878.43</v>
      </c>
      <c r="K38" s="14">
        <v>40275.56</v>
      </c>
      <c r="L38" s="35">
        <f t="shared" si="10"/>
        <v>0.009958516421032558</v>
      </c>
      <c r="M38" s="14">
        <f t="shared" si="11"/>
        <v>397.1299999999974</v>
      </c>
    </row>
    <row r="39" spans="1:13" ht="15">
      <c r="A39" s="1">
        <v>38</v>
      </c>
      <c r="B39" s="91" t="s">
        <v>130</v>
      </c>
      <c r="C39" s="10">
        <v>177043</v>
      </c>
      <c r="D39" s="111">
        <v>183702</v>
      </c>
      <c r="E39" s="11">
        <v>190431</v>
      </c>
      <c r="F39" s="41">
        <f t="shared" si="6"/>
        <v>0.01582855741697386</v>
      </c>
      <c r="G39" s="41">
        <f t="shared" si="7"/>
        <v>0.07562004710719994</v>
      </c>
      <c r="H39" s="10">
        <f t="shared" si="8"/>
        <v>13388</v>
      </c>
      <c r="I39" s="35">
        <f t="shared" si="9"/>
        <v>0.017308182084971434</v>
      </c>
      <c r="J39" s="11">
        <v>196444.3</v>
      </c>
      <c r="K39" s="14">
        <v>197653.9</v>
      </c>
      <c r="L39" s="35">
        <f t="shared" si="10"/>
        <v>0.006157470590900351</v>
      </c>
      <c r="M39" s="14">
        <f t="shared" si="11"/>
        <v>1209.6000000000058</v>
      </c>
    </row>
    <row r="40" spans="1:13" ht="15">
      <c r="A40" s="1">
        <v>39</v>
      </c>
      <c r="B40" s="91" t="s">
        <v>131</v>
      </c>
      <c r="C40" s="10">
        <v>51004</v>
      </c>
      <c r="D40" s="111">
        <v>52540</v>
      </c>
      <c r="E40" s="11">
        <v>54183</v>
      </c>
      <c r="F40" s="41">
        <f t="shared" si="6"/>
        <v>0.004503671810387462</v>
      </c>
      <c r="G40" s="41">
        <f t="shared" si="7"/>
        <v>0.06232844482785664</v>
      </c>
      <c r="H40" s="10">
        <f t="shared" si="8"/>
        <v>3179</v>
      </c>
      <c r="I40" s="35">
        <f t="shared" si="9"/>
        <v>0.004109852916651045</v>
      </c>
      <c r="J40" s="11">
        <v>54499.69</v>
      </c>
      <c r="K40" s="14">
        <v>54557.23</v>
      </c>
      <c r="L40" s="35">
        <f t="shared" si="10"/>
        <v>0.0010557858219010213</v>
      </c>
      <c r="M40" s="14">
        <f t="shared" si="11"/>
        <v>57.54000000000087</v>
      </c>
    </row>
    <row r="41" spans="1:13" ht="15">
      <c r="A41" s="1">
        <v>40</v>
      </c>
      <c r="B41" s="91" t="s">
        <v>132</v>
      </c>
      <c r="C41" s="10">
        <v>20752</v>
      </c>
      <c r="D41" s="111">
        <v>20643</v>
      </c>
      <c r="E41" s="11">
        <v>21639</v>
      </c>
      <c r="F41" s="41">
        <f t="shared" si="6"/>
        <v>0.001798626032242111</v>
      </c>
      <c r="G41" s="41">
        <f t="shared" si="7"/>
        <v>0.04274286815728604</v>
      </c>
      <c r="H41" s="10">
        <f t="shared" si="8"/>
        <v>887</v>
      </c>
      <c r="I41" s="35">
        <f t="shared" si="9"/>
        <v>0.0011467252397198732</v>
      </c>
      <c r="J41" s="11">
        <v>22271.91</v>
      </c>
      <c r="K41" s="14">
        <v>22544.11</v>
      </c>
      <c r="L41" s="35">
        <f t="shared" si="10"/>
        <v>0.01222167295036666</v>
      </c>
      <c r="M41" s="14">
        <f t="shared" si="11"/>
        <v>272.2000000000007</v>
      </c>
    </row>
    <row r="42" spans="1:13" ht="15">
      <c r="A42" s="1">
        <v>41</v>
      </c>
      <c r="B42" s="91" t="s">
        <v>133</v>
      </c>
      <c r="C42" s="10">
        <v>372531</v>
      </c>
      <c r="D42" s="111">
        <v>398867</v>
      </c>
      <c r="E42" s="11">
        <v>404272</v>
      </c>
      <c r="F42" s="41">
        <f t="shared" si="6"/>
        <v>0.03360294576027463</v>
      </c>
      <c r="G42" s="41">
        <f t="shared" si="7"/>
        <v>0.08520364748168609</v>
      </c>
      <c r="H42" s="10">
        <f t="shared" si="8"/>
        <v>31741</v>
      </c>
      <c r="I42" s="35">
        <f t="shared" si="9"/>
        <v>0.041035181323504505</v>
      </c>
      <c r="J42" s="11">
        <v>407824.2</v>
      </c>
      <c r="K42" s="14">
        <v>410162.1</v>
      </c>
      <c r="L42" s="35">
        <f t="shared" si="10"/>
        <v>0.005732617142386266</v>
      </c>
      <c r="M42" s="14">
        <f t="shared" si="11"/>
        <v>2337.899999999965</v>
      </c>
    </row>
    <row r="43" spans="1:13" ht="15">
      <c r="A43" s="1">
        <v>42</v>
      </c>
      <c r="B43" s="91" t="s">
        <v>134</v>
      </c>
      <c r="C43" s="10">
        <v>226048</v>
      </c>
      <c r="D43" s="111">
        <v>240247</v>
      </c>
      <c r="E43" s="11">
        <v>249850</v>
      </c>
      <c r="F43" s="41">
        <f t="shared" si="6"/>
        <v>0.0207674436968294</v>
      </c>
      <c r="G43" s="41">
        <f t="shared" si="7"/>
        <v>0.10529622027180068</v>
      </c>
      <c r="H43" s="10">
        <f t="shared" si="8"/>
        <v>23802</v>
      </c>
      <c r="I43" s="35">
        <f t="shared" si="9"/>
        <v>0.03077153794341874</v>
      </c>
      <c r="J43" s="11">
        <v>255840.7</v>
      </c>
      <c r="K43" s="14">
        <v>258206.4</v>
      </c>
      <c r="L43" s="35">
        <f t="shared" si="10"/>
        <v>0.009246769571846787</v>
      </c>
      <c r="M43" s="14">
        <f t="shared" si="11"/>
        <v>2365.6999999999825</v>
      </c>
    </row>
    <row r="44" spans="1:13" ht="15">
      <c r="A44" s="1">
        <v>43</v>
      </c>
      <c r="B44" s="91" t="s">
        <v>135</v>
      </c>
      <c r="C44" s="10">
        <v>72701</v>
      </c>
      <c r="D44" s="111">
        <v>74180</v>
      </c>
      <c r="E44" s="11">
        <v>75381</v>
      </c>
      <c r="F44" s="41">
        <f t="shared" si="6"/>
        <v>0.006265642078489882</v>
      </c>
      <c r="G44" s="41">
        <f t="shared" si="7"/>
        <v>0.03686331687322045</v>
      </c>
      <c r="H44" s="10">
        <f t="shared" si="8"/>
        <v>2680</v>
      </c>
      <c r="I44" s="35">
        <f t="shared" si="9"/>
        <v>0.003464739168488456</v>
      </c>
      <c r="J44" s="11">
        <v>79355.97</v>
      </c>
      <c r="K44" s="14">
        <v>79047.41</v>
      </c>
      <c r="L44" s="35">
        <f t="shared" si="10"/>
        <v>-0.0038883022915603914</v>
      </c>
      <c r="M44" s="14">
        <f t="shared" si="11"/>
        <v>-308.5599999999977</v>
      </c>
    </row>
    <row r="45" spans="1:13" ht="15">
      <c r="A45" s="1">
        <v>44</v>
      </c>
      <c r="B45" s="91" t="s">
        <v>136</v>
      </c>
      <c r="C45" s="10">
        <v>75340</v>
      </c>
      <c r="D45" s="111">
        <v>77956</v>
      </c>
      <c r="E45" s="11">
        <v>80985</v>
      </c>
      <c r="F45" s="41">
        <f t="shared" si="6"/>
        <v>0.006731444577897655</v>
      </c>
      <c r="G45" s="41">
        <f t="shared" si="7"/>
        <v>0.0749269976108309</v>
      </c>
      <c r="H45" s="10">
        <f t="shared" si="8"/>
        <v>5645</v>
      </c>
      <c r="I45" s="35">
        <f t="shared" si="9"/>
        <v>0.007297930076909453</v>
      </c>
      <c r="J45" s="11">
        <v>84622.57</v>
      </c>
      <c r="K45" s="14">
        <v>85183.05</v>
      </c>
      <c r="L45" s="35">
        <f t="shared" si="10"/>
        <v>0.0066232921075310746</v>
      </c>
      <c r="M45" s="14">
        <f t="shared" si="11"/>
        <v>560.4799999999959</v>
      </c>
    </row>
    <row r="46" spans="1:13" ht="15">
      <c r="A46" s="1">
        <v>45</v>
      </c>
      <c r="B46" s="91" t="s">
        <v>137</v>
      </c>
      <c r="C46" s="10">
        <v>183280</v>
      </c>
      <c r="D46" s="111">
        <v>194566</v>
      </c>
      <c r="E46" s="11">
        <v>196695</v>
      </c>
      <c r="F46" s="41">
        <f t="shared" si="6"/>
        <v>0.016349218883121307</v>
      </c>
      <c r="G46" s="41">
        <f t="shared" si="7"/>
        <v>0.07319402007856832</v>
      </c>
      <c r="H46" s="10">
        <f t="shared" si="8"/>
        <v>13415</v>
      </c>
      <c r="I46" s="35">
        <f t="shared" si="9"/>
        <v>0.017343088039280835</v>
      </c>
      <c r="J46" s="11">
        <v>199494.2</v>
      </c>
      <c r="K46" s="14">
        <v>200249.2</v>
      </c>
      <c r="L46" s="35">
        <f t="shared" si="10"/>
        <v>0.0037845711805155236</v>
      </c>
      <c r="M46" s="14">
        <f t="shared" si="11"/>
        <v>755</v>
      </c>
    </row>
    <row r="47" spans="1:13" ht="15">
      <c r="A47" s="1">
        <v>46</v>
      </c>
      <c r="B47" s="91" t="s">
        <v>138</v>
      </c>
      <c r="C47" s="10">
        <v>106468</v>
      </c>
      <c r="D47" s="111">
        <v>113096</v>
      </c>
      <c r="E47" s="11">
        <v>117459</v>
      </c>
      <c r="F47" s="41">
        <f t="shared" si="6"/>
        <v>0.00976315056708379</v>
      </c>
      <c r="G47" s="41">
        <f t="shared" si="7"/>
        <v>0.10323289626930157</v>
      </c>
      <c r="H47" s="10">
        <f t="shared" si="8"/>
        <v>10991</v>
      </c>
      <c r="I47" s="35">
        <f t="shared" si="9"/>
        <v>0.01420930903017038</v>
      </c>
      <c r="J47" s="11">
        <v>118903.3</v>
      </c>
      <c r="K47" s="14">
        <v>119669.4</v>
      </c>
      <c r="L47" s="35">
        <f t="shared" si="10"/>
        <v>0.006443050781601446</v>
      </c>
      <c r="M47" s="14">
        <f t="shared" si="11"/>
        <v>766.0999999999913</v>
      </c>
    </row>
    <row r="48" spans="1:13" ht="15">
      <c r="A48" s="1">
        <v>47</v>
      </c>
      <c r="B48" s="91" t="s">
        <v>139</v>
      </c>
      <c r="C48" s="10">
        <v>43803</v>
      </c>
      <c r="D48" s="111">
        <v>47446</v>
      </c>
      <c r="E48" s="11">
        <v>46643</v>
      </c>
      <c r="F48" s="41">
        <f t="shared" si="6"/>
        <v>0.003876949675209981</v>
      </c>
      <c r="G48" s="41">
        <f t="shared" si="7"/>
        <v>0.06483574184416592</v>
      </c>
      <c r="H48" s="10">
        <f t="shared" si="8"/>
        <v>2840</v>
      </c>
      <c r="I48" s="35">
        <f t="shared" si="9"/>
        <v>0.0036715892680997068</v>
      </c>
      <c r="J48" s="11">
        <v>48770.57</v>
      </c>
      <c r="K48" s="14">
        <v>48109.94</v>
      </c>
      <c r="L48" s="35">
        <f t="shared" si="10"/>
        <v>-0.013545669037700346</v>
      </c>
      <c r="M48" s="14">
        <f t="shared" si="11"/>
        <v>-660.6299999999974</v>
      </c>
    </row>
    <row r="49" spans="1:13" ht="15">
      <c r="A49" s="1">
        <v>48</v>
      </c>
      <c r="B49" s="91" t="s">
        <v>140</v>
      </c>
      <c r="C49" s="10">
        <v>144068</v>
      </c>
      <c r="D49" s="111">
        <v>142864</v>
      </c>
      <c r="E49" s="11">
        <v>152393</v>
      </c>
      <c r="F49" s="41">
        <f t="shared" si="6"/>
        <v>0.012666852300544018</v>
      </c>
      <c r="G49" s="41">
        <f t="shared" si="7"/>
        <v>0.05778521253852348</v>
      </c>
      <c r="H49" s="10">
        <f t="shared" si="8"/>
        <v>8325</v>
      </c>
      <c r="I49" s="35">
        <f t="shared" si="9"/>
        <v>0.01076266924539791</v>
      </c>
      <c r="J49" s="11">
        <v>170014</v>
      </c>
      <c r="K49" s="14">
        <v>170453.9</v>
      </c>
      <c r="L49" s="35">
        <f t="shared" si="10"/>
        <v>0.0025874339760254697</v>
      </c>
      <c r="M49" s="14">
        <f t="shared" si="11"/>
        <v>439.8999999999942</v>
      </c>
    </row>
    <row r="50" spans="1:13" ht="15">
      <c r="A50" s="1">
        <v>49</v>
      </c>
      <c r="B50" s="91" t="s">
        <v>141</v>
      </c>
      <c r="C50" s="10">
        <v>15116</v>
      </c>
      <c r="D50" s="111">
        <v>16982</v>
      </c>
      <c r="E50" s="11">
        <v>16586</v>
      </c>
      <c r="F50" s="41">
        <f t="shared" si="6"/>
        <v>0.0013786224580973083</v>
      </c>
      <c r="G50" s="41">
        <f t="shared" si="7"/>
        <v>0.09724794919290818</v>
      </c>
      <c r="H50" s="10">
        <f t="shared" si="8"/>
        <v>1470</v>
      </c>
      <c r="I50" s="35">
        <f t="shared" si="9"/>
        <v>0.0019004352901783694</v>
      </c>
      <c r="J50" s="11">
        <v>18251.17</v>
      </c>
      <c r="K50" s="14">
        <v>17671.98</v>
      </c>
      <c r="L50" s="35">
        <f t="shared" si="10"/>
        <v>-0.03173440387657332</v>
      </c>
      <c r="M50" s="14">
        <f t="shared" si="11"/>
        <v>-579.1899999999987</v>
      </c>
    </row>
    <row r="51" spans="1:13" ht="15">
      <c r="A51" s="1">
        <v>50</v>
      </c>
      <c r="B51" s="91" t="s">
        <v>142</v>
      </c>
      <c r="C51" s="10">
        <v>31323</v>
      </c>
      <c r="D51" s="111">
        <v>32680</v>
      </c>
      <c r="E51" s="11">
        <v>34543</v>
      </c>
      <c r="F51" s="41">
        <f t="shared" si="6"/>
        <v>0.0028712019516493018</v>
      </c>
      <c r="G51" s="41">
        <f t="shared" si="7"/>
        <v>0.10279985952814226</v>
      </c>
      <c r="H51" s="10">
        <f t="shared" si="8"/>
        <v>3220</v>
      </c>
      <c r="I51" s="35">
        <f t="shared" si="9"/>
        <v>0.004162858254676429</v>
      </c>
      <c r="J51" s="11">
        <v>36105.39</v>
      </c>
      <c r="K51" s="14">
        <v>36394.45</v>
      </c>
      <c r="L51" s="35">
        <f t="shared" si="10"/>
        <v>0.008006006859363594</v>
      </c>
      <c r="M51" s="14">
        <f t="shared" si="11"/>
        <v>289.0599999999977</v>
      </c>
    </row>
    <row r="52" spans="1:13" ht="15">
      <c r="A52" s="1">
        <v>51</v>
      </c>
      <c r="B52" s="91" t="s">
        <v>143</v>
      </c>
      <c r="C52" s="10">
        <v>28257</v>
      </c>
      <c r="D52" s="111">
        <v>29376</v>
      </c>
      <c r="E52" s="11">
        <v>30402</v>
      </c>
      <c r="F52" s="41">
        <f t="shared" si="6"/>
        <v>0.0025270034951811386</v>
      </c>
      <c r="G52" s="41">
        <f t="shared" si="7"/>
        <v>0.07591039388470114</v>
      </c>
      <c r="H52" s="10">
        <f t="shared" si="8"/>
        <v>2145</v>
      </c>
      <c r="I52" s="35">
        <f t="shared" si="9"/>
        <v>0.002773084147913335</v>
      </c>
      <c r="J52" s="11">
        <v>32316.56</v>
      </c>
      <c r="K52" s="14">
        <v>32482.75</v>
      </c>
      <c r="L52" s="35">
        <f t="shared" si="10"/>
        <v>0.005142564678913804</v>
      </c>
      <c r="M52" s="14">
        <f t="shared" si="11"/>
        <v>166.1899999999987</v>
      </c>
    </row>
    <row r="53" spans="1:13" ht="15">
      <c r="A53" s="1">
        <v>52</v>
      </c>
      <c r="B53" s="91" t="s">
        <v>144</v>
      </c>
      <c r="C53" s="10">
        <v>62479</v>
      </c>
      <c r="D53" s="111">
        <v>65709</v>
      </c>
      <c r="E53" s="11">
        <v>66473</v>
      </c>
      <c r="F53" s="41">
        <f t="shared" si="6"/>
        <v>0.005525212266797442</v>
      </c>
      <c r="G53" s="41">
        <f t="shared" si="7"/>
        <v>0.06392547896093087</v>
      </c>
      <c r="H53" s="10">
        <f t="shared" si="8"/>
        <v>3994</v>
      </c>
      <c r="I53" s="35">
        <f t="shared" si="9"/>
        <v>0.005163495611545855</v>
      </c>
      <c r="J53" s="11">
        <v>67559.76</v>
      </c>
      <c r="K53" s="14">
        <v>67895.33</v>
      </c>
      <c r="L53" s="35">
        <f t="shared" si="10"/>
        <v>0.004967009947933607</v>
      </c>
      <c r="M53" s="14">
        <f t="shared" si="11"/>
        <v>335.570000000007</v>
      </c>
    </row>
    <row r="54" spans="1:13" ht="15">
      <c r="A54" s="1">
        <v>53</v>
      </c>
      <c r="B54" s="91" t="s">
        <v>145</v>
      </c>
      <c r="C54" s="10">
        <v>40048</v>
      </c>
      <c r="D54" s="111">
        <v>40582</v>
      </c>
      <c r="E54" s="11">
        <v>42633</v>
      </c>
      <c r="F54" s="41">
        <f t="shared" si="6"/>
        <v>0.0035436398924431774</v>
      </c>
      <c r="G54" s="41">
        <f t="shared" si="7"/>
        <v>0.06454754294846185</v>
      </c>
      <c r="H54" s="10">
        <f t="shared" si="8"/>
        <v>2585</v>
      </c>
      <c r="I54" s="35">
        <f t="shared" si="9"/>
        <v>0.0033419219218442757</v>
      </c>
      <c r="J54" s="11">
        <v>44654.18</v>
      </c>
      <c r="K54" s="14">
        <v>45002.16</v>
      </c>
      <c r="L54" s="35">
        <f t="shared" si="10"/>
        <v>0.007792775502763754</v>
      </c>
      <c r="M54" s="14">
        <f t="shared" si="11"/>
        <v>347.9800000000032</v>
      </c>
    </row>
    <row r="55" spans="1:13" ht="15">
      <c r="A55" s="1">
        <v>54</v>
      </c>
      <c r="B55" s="91" t="s">
        <v>146</v>
      </c>
      <c r="C55" s="10">
        <v>128851</v>
      </c>
      <c r="D55" s="111">
        <v>138850</v>
      </c>
      <c r="E55" s="11">
        <v>142205</v>
      </c>
      <c r="F55" s="41">
        <f t="shared" si="6"/>
        <v>0.01182002934123524</v>
      </c>
      <c r="G55" s="41">
        <f t="shared" si="7"/>
        <v>0.10363908700747375</v>
      </c>
      <c r="H55" s="10">
        <f t="shared" si="8"/>
        <v>13354</v>
      </c>
      <c r="I55" s="35">
        <f t="shared" si="9"/>
        <v>0.017264226438804046</v>
      </c>
      <c r="J55" s="11">
        <v>143298.6</v>
      </c>
      <c r="K55" s="14">
        <v>144671.3</v>
      </c>
      <c r="L55" s="35">
        <f t="shared" si="10"/>
        <v>0.009579298053156014</v>
      </c>
      <c r="M55" s="14">
        <f t="shared" si="11"/>
        <v>1372.6999999999825</v>
      </c>
    </row>
    <row r="56" spans="1:13" ht="15">
      <c r="A56" s="1">
        <v>55</v>
      </c>
      <c r="B56" s="91" t="s">
        <v>147</v>
      </c>
      <c r="C56" s="10">
        <v>128916</v>
      </c>
      <c r="D56" s="111">
        <v>134728</v>
      </c>
      <c r="E56" s="11">
        <v>138694</v>
      </c>
      <c r="F56" s="41">
        <f t="shared" si="6"/>
        <v>0.011528196262109493</v>
      </c>
      <c r="G56" s="41">
        <f t="shared" si="7"/>
        <v>0.07584783890285147</v>
      </c>
      <c r="H56" s="10">
        <f t="shared" si="8"/>
        <v>9778</v>
      </c>
      <c r="I56" s="35">
        <f t="shared" si="9"/>
        <v>0.012641126712492583</v>
      </c>
      <c r="J56" s="11">
        <v>138472.9</v>
      </c>
      <c r="K56" s="14">
        <v>139227.2</v>
      </c>
      <c r="L56" s="35">
        <f t="shared" si="10"/>
        <v>0.005447275243026018</v>
      </c>
      <c r="M56" s="14">
        <f t="shared" si="11"/>
        <v>754.3000000000175</v>
      </c>
    </row>
    <row r="57" spans="1:13" ht="15">
      <c r="A57" s="1">
        <v>56</v>
      </c>
      <c r="B57" s="91" t="s">
        <v>148</v>
      </c>
      <c r="C57" s="10">
        <v>15405</v>
      </c>
      <c r="D57" s="111">
        <v>17756</v>
      </c>
      <c r="E57" s="11">
        <v>17836</v>
      </c>
      <c r="F57" s="41">
        <f t="shared" si="6"/>
        <v>0.0014825220163163866</v>
      </c>
      <c r="G57" s="41">
        <f t="shared" si="7"/>
        <v>0.15780590717299578</v>
      </c>
      <c r="H57" s="10">
        <f t="shared" si="8"/>
        <v>2431</v>
      </c>
      <c r="I57" s="35">
        <f t="shared" si="9"/>
        <v>0.0031428287009684463</v>
      </c>
      <c r="J57" s="11">
        <v>19041.3</v>
      </c>
      <c r="K57" s="14">
        <v>18939.07</v>
      </c>
      <c r="L57" s="35">
        <f t="shared" si="10"/>
        <v>-0.00536885611801713</v>
      </c>
      <c r="M57" s="14">
        <f t="shared" si="11"/>
        <v>-102.22999999999956</v>
      </c>
    </row>
    <row r="58" spans="1:13" ht="15">
      <c r="A58" s="1">
        <v>57</v>
      </c>
      <c r="B58" s="91" t="s">
        <v>149</v>
      </c>
      <c r="C58" s="10">
        <v>21270</v>
      </c>
      <c r="D58" s="111">
        <v>21774</v>
      </c>
      <c r="E58" s="11">
        <v>22244</v>
      </c>
      <c r="F58" s="41">
        <f t="shared" si="6"/>
        <v>0.0018489134184201449</v>
      </c>
      <c r="G58" s="41">
        <f t="shared" si="7"/>
        <v>0.045792195580629996</v>
      </c>
      <c r="H58" s="10">
        <f t="shared" si="8"/>
        <v>974</v>
      </c>
      <c r="I58" s="35">
        <f t="shared" si="9"/>
        <v>0.001259199981383491</v>
      </c>
      <c r="J58" s="11">
        <v>22869.83</v>
      </c>
      <c r="K58" s="14">
        <v>22827.05</v>
      </c>
      <c r="L58" s="35">
        <f t="shared" si="10"/>
        <v>-0.0018705867074657954</v>
      </c>
      <c r="M58" s="14">
        <f t="shared" si="11"/>
        <v>-42.780000000002474</v>
      </c>
    </row>
    <row r="59" spans="1:13" ht="15">
      <c r="A59" s="1">
        <v>58</v>
      </c>
      <c r="B59" s="91" t="s">
        <v>150</v>
      </c>
      <c r="C59" s="10">
        <v>54635</v>
      </c>
      <c r="D59" s="111">
        <v>57025</v>
      </c>
      <c r="E59" s="11">
        <v>58246</v>
      </c>
      <c r="F59" s="41">
        <f t="shared" si="6"/>
        <v>0.004841386934422755</v>
      </c>
      <c r="G59" s="41">
        <f t="shared" si="7"/>
        <v>0.06609316372288826</v>
      </c>
      <c r="H59" s="10">
        <f t="shared" si="8"/>
        <v>3611</v>
      </c>
      <c r="I59" s="35">
        <f t="shared" si="9"/>
        <v>0.004668348185601423</v>
      </c>
      <c r="J59" s="11">
        <v>64719.49</v>
      </c>
      <c r="K59" s="14">
        <v>65151.99</v>
      </c>
      <c r="L59" s="35">
        <f t="shared" si="10"/>
        <v>0.006682685540321779</v>
      </c>
      <c r="M59" s="14">
        <f t="shared" si="11"/>
        <v>432.5</v>
      </c>
    </row>
    <row r="60" spans="1:13" ht="15">
      <c r="A60" s="1">
        <v>59</v>
      </c>
      <c r="B60" s="91" t="s">
        <v>151</v>
      </c>
      <c r="C60" s="10">
        <v>202020</v>
      </c>
      <c r="D60" s="111">
        <v>209287</v>
      </c>
      <c r="E60" s="11">
        <v>212509</v>
      </c>
      <c r="F60" s="41">
        <f t="shared" si="6"/>
        <v>0.017663672974062513</v>
      </c>
      <c r="G60" s="41">
        <f t="shared" si="7"/>
        <v>0.05192060192060192</v>
      </c>
      <c r="H60" s="10">
        <f t="shared" si="8"/>
        <v>10489</v>
      </c>
      <c r="I60" s="35">
        <f t="shared" si="9"/>
        <v>0.01356031684264008</v>
      </c>
      <c r="J60" s="11">
        <v>214334.6</v>
      </c>
      <c r="K60" s="14">
        <v>214759.5</v>
      </c>
      <c r="L60" s="35">
        <f t="shared" si="10"/>
        <v>0.001982414411858814</v>
      </c>
      <c r="M60" s="14">
        <f t="shared" si="11"/>
        <v>424.8999999999942</v>
      </c>
    </row>
    <row r="61" spans="1:13" ht="15">
      <c r="A61" s="1">
        <v>60</v>
      </c>
      <c r="B61" s="91" t="s">
        <v>152</v>
      </c>
      <c r="C61" s="10">
        <v>43126</v>
      </c>
      <c r="D61" s="111">
        <v>44183</v>
      </c>
      <c r="E61" s="11">
        <v>48018</v>
      </c>
      <c r="F61" s="41">
        <f t="shared" si="6"/>
        <v>0.003991239189250967</v>
      </c>
      <c r="G61" s="41">
        <f t="shared" si="7"/>
        <v>0.11343505078143115</v>
      </c>
      <c r="H61" s="10">
        <f t="shared" si="8"/>
        <v>4892</v>
      </c>
      <c r="I61" s="35">
        <f t="shared" si="9"/>
        <v>0.006324441795614002</v>
      </c>
      <c r="J61" s="11">
        <v>47842.6</v>
      </c>
      <c r="K61" s="14">
        <v>48925.49</v>
      </c>
      <c r="L61" s="35">
        <f t="shared" si="10"/>
        <v>0.022634430403029922</v>
      </c>
      <c r="M61" s="14">
        <f t="shared" si="11"/>
        <v>1082.8899999999994</v>
      </c>
    </row>
    <row r="62" spans="1:13" ht="15">
      <c r="A62" s="1">
        <v>61</v>
      </c>
      <c r="B62" s="91" t="s">
        <v>153</v>
      </c>
      <c r="C62" s="10">
        <v>100711</v>
      </c>
      <c r="D62" s="111">
        <v>100356</v>
      </c>
      <c r="E62" s="11">
        <v>101760</v>
      </c>
      <c r="F62" s="41">
        <f t="shared" si="6"/>
        <v>0.008458255235498738</v>
      </c>
      <c r="G62" s="41">
        <f t="shared" si="7"/>
        <v>0.010415942647774325</v>
      </c>
      <c r="H62" s="10">
        <f t="shared" si="8"/>
        <v>1049</v>
      </c>
      <c r="I62" s="35">
        <f t="shared" si="9"/>
        <v>0.001356160965576265</v>
      </c>
      <c r="J62" s="11">
        <v>104533.9</v>
      </c>
      <c r="K62" s="14">
        <v>104503.1</v>
      </c>
      <c r="L62" s="35">
        <f t="shared" si="10"/>
        <v>-0.00029464125991652813</v>
      </c>
      <c r="M62" s="14">
        <f t="shared" si="11"/>
        <v>-30.79999999998836</v>
      </c>
    </row>
    <row r="63" spans="1:13" ht="15">
      <c r="A63" s="1">
        <v>62</v>
      </c>
      <c r="B63" s="91" t="s">
        <v>154</v>
      </c>
      <c r="C63" s="10">
        <v>5547</v>
      </c>
      <c r="D63" s="111">
        <v>5864</v>
      </c>
      <c r="E63" s="11">
        <v>6812</v>
      </c>
      <c r="F63" s="41">
        <f t="shared" si="6"/>
        <v>0.0005662110324706899</v>
      </c>
      <c r="G63" s="41">
        <f t="shared" si="7"/>
        <v>0.22805119884622319</v>
      </c>
      <c r="H63" s="10">
        <f t="shared" si="8"/>
        <v>1265</v>
      </c>
      <c r="I63" s="35">
        <f t="shared" si="9"/>
        <v>0.001635408600051454</v>
      </c>
      <c r="J63" s="11">
        <v>8185.78</v>
      </c>
      <c r="K63" s="14">
        <v>8539.698</v>
      </c>
      <c r="L63" s="35">
        <f t="shared" si="10"/>
        <v>0.04323570875347256</v>
      </c>
      <c r="M63" s="14">
        <f t="shared" si="11"/>
        <v>353.9180000000006</v>
      </c>
    </row>
    <row r="64" spans="1:13" ht="15">
      <c r="A64" s="1">
        <v>63</v>
      </c>
      <c r="B64" s="91" t="s">
        <v>155</v>
      </c>
      <c r="C64" s="10">
        <v>96357</v>
      </c>
      <c r="D64" s="111">
        <v>99895</v>
      </c>
      <c r="E64" s="11">
        <v>100313</v>
      </c>
      <c r="F64" s="41">
        <f t="shared" si="6"/>
        <v>0.008337981106904334</v>
      </c>
      <c r="G64" s="41">
        <f t="shared" si="7"/>
        <v>0.04105565760660876</v>
      </c>
      <c r="H64" s="10">
        <f t="shared" si="8"/>
        <v>3956</v>
      </c>
      <c r="I64" s="35">
        <f t="shared" si="9"/>
        <v>0.005114368712888184</v>
      </c>
      <c r="J64" s="11">
        <v>100291.3</v>
      </c>
      <c r="K64" s="14">
        <v>100163.6</v>
      </c>
      <c r="L64" s="35">
        <f t="shared" si="10"/>
        <v>-0.0012732909035977904</v>
      </c>
      <c r="M64" s="14">
        <f t="shared" si="11"/>
        <v>-127.69999999999709</v>
      </c>
    </row>
    <row r="65" spans="1:13" ht="15">
      <c r="A65" s="1">
        <v>64</v>
      </c>
      <c r="B65" s="91" t="s">
        <v>156</v>
      </c>
      <c r="C65" s="10">
        <v>47691</v>
      </c>
      <c r="D65" s="111">
        <v>49351</v>
      </c>
      <c r="E65" s="11">
        <v>50732</v>
      </c>
      <c r="F65" s="41">
        <f t="shared" si="6"/>
        <v>0.0042168259100562305</v>
      </c>
      <c r="G65" s="41">
        <f t="shared" si="7"/>
        <v>0.06376465161141515</v>
      </c>
      <c r="H65" s="10">
        <f t="shared" si="8"/>
        <v>3041</v>
      </c>
      <c r="I65" s="35">
        <f t="shared" si="9"/>
        <v>0.003931444705736341</v>
      </c>
      <c r="J65" s="11">
        <v>51261.06</v>
      </c>
      <c r="K65" s="14">
        <v>51695.9</v>
      </c>
      <c r="L65" s="35">
        <f t="shared" si="10"/>
        <v>0.008482852285926273</v>
      </c>
      <c r="M65" s="14">
        <f t="shared" si="11"/>
        <v>434.8400000000038</v>
      </c>
    </row>
    <row r="66" spans="1:13" ht="15">
      <c r="A66" s="1">
        <v>65</v>
      </c>
      <c r="B66" s="91" t="s">
        <v>157</v>
      </c>
      <c r="C66" s="10">
        <v>54172</v>
      </c>
      <c r="D66" s="111">
        <v>56061</v>
      </c>
      <c r="E66" s="11">
        <v>58077</v>
      </c>
      <c r="F66" s="41">
        <f aca="true" t="shared" si="12" ref="F66:F83">E66/$E$83</f>
        <v>0.004827339714151536</v>
      </c>
      <c r="G66" s="41">
        <f aca="true" t="shared" si="13" ref="G66:G83">(E66-C66)/C66</f>
        <v>0.07208521007162372</v>
      </c>
      <c r="H66" s="10">
        <f aca="true" t="shared" si="14" ref="H66:H83">E66-C66</f>
        <v>3905</v>
      </c>
      <c r="I66" s="35">
        <f aca="true" t="shared" si="15" ref="I66:I83">H66/$H$83</f>
        <v>0.005048435243637097</v>
      </c>
      <c r="J66" s="11">
        <v>64126.16</v>
      </c>
      <c r="K66" s="14">
        <v>63180.73</v>
      </c>
      <c r="L66" s="35">
        <f aca="true" t="shared" si="16" ref="L66:L83">(K66-J66)/J66</f>
        <v>-0.014743281057215967</v>
      </c>
      <c r="M66" s="14">
        <f aca="true" t="shared" si="17" ref="M66:M83">K66-J66</f>
        <v>-945.4300000000003</v>
      </c>
    </row>
    <row r="67" spans="1:13" ht="15">
      <c r="A67" s="1">
        <v>66</v>
      </c>
      <c r="B67" s="91" t="s">
        <v>158</v>
      </c>
      <c r="C67" s="10">
        <v>31427</v>
      </c>
      <c r="D67" s="111">
        <v>29460</v>
      </c>
      <c r="E67" s="11">
        <v>30058</v>
      </c>
      <c r="F67" s="41">
        <f t="shared" si="12"/>
        <v>0.002498410336759248</v>
      </c>
      <c r="G67" s="41">
        <f t="shared" si="13"/>
        <v>-0.043561268972539535</v>
      </c>
      <c r="H67" s="10">
        <f t="shared" si="14"/>
        <v>-1369</v>
      </c>
      <c r="I67" s="35">
        <f t="shared" si="15"/>
        <v>-0.0017698611647987673</v>
      </c>
      <c r="J67" s="11">
        <v>34026.56</v>
      </c>
      <c r="K67" s="14">
        <v>33745.24</v>
      </c>
      <c r="L67" s="35">
        <f t="shared" si="16"/>
        <v>-0.008267659146266908</v>
      </c>
      <c r="M67" s="14">
        <f t="shared" si="17"/>
        <v>-281.3199999999997</v>
      </c>
    </row>
    <row r="68" spans="1:13" ht="15">
      <c r="A68" s="1">
        <v>67</v>
      </c>
      <c r="B68" s="91" t="s">
        <v>159</v>
      </c>
      <c r="C68" s="10">
        <v>79380</v>
      </c>
      <c r="D68" s="111">
        <v>79408</v>
      </c>
      <c r="E68" s="11">
        <v>80769</v>
      </c>
      <c r="F68" s="41">
        <f t="shared" si="12"/>
        <v>0.006713490734237398</v>
      </c>
      <c r="G68" s="41">
        <f t="shared" si="13"/>
        <v>0.017498110355253213</v>
      </c>
      <c r="H68" s="10">
        <f t="shared" si="14"/>
        <v>1389</v>
      </c>
      <c r="I68" s="35">
        <f t="shared" si="15"/>
        <v>0.0017957174272501737</v>
      </c>
      <c r="J68" s="11">
        <v>81973.25</v>
      </c>
      <c r="K68" s="14">
        <v>82127.89</v>
      </c>
      <c r="L68" s="35">
        <f t="shared" si="16"/>
        <v>0.0018864690615536094</v>
      </c>
      <c r="M68" s="14">
        <f t="shared" si="17"/>
        <v>154.63999999999942</v>
      </c>
    </row>
    <row r="69" spans="1:13" ht="15">
      <c r="A69" s="1">
        <v>68</v>
      </c>
      <c r="B69" s="91" t="s">
        <v>160</v>
      </c>
      <c r="C69" s="10">
        <v>33705</v>
      </c>
      <c r="D69" s="111">
        <v>34595</v>
      </c>
      <c r="E69" s="11">
        <v>36144</v>
      </c>
      <c r="F69" s="41">
        <f t="shared" si="12"/>
        <v>0.0030042765058162974</v>
      </c>
      <c r="G69" s="41">
        <f t="shared" si="13"/>
        <v>0.07236315086782376</v>
      </c>
      <c r="H69" s="10">
        <f t="shared" si="14"/>
        <v>2439</v>
      </c>
      <c r="I69" s="35">
        <f t="shared" si="15"/>
        <v>0.003153171205949009</v>
      </c>
      <c r="J69" s="11">
        <v>38230.41</v>
      </c>
      <c r="K69" s="14">
        <v>38478.34</v>
      </c>
      <c r="L69" s="35">
        <f t="shared" si="16"/>
        <v>0.006485151480195818</v>
      </c>
      <c r="M69" s="14">
        <f t="shared" si="17"/>
        <v>247.92999999999302</v>
      </c>
    </row>
    <row r="70" spans="1:13" ht="15">
      <c r="A70" s="1">
        <v>69</v>
      </c>
      <c r="B70" s="91" t="s">
        <v>161</v>
      </c>
      <c r="C70" s="10">
        <v>4933</v>
      </c>
      <c r="D70" s="111">
        <v>6350</v>
      </c>
      <c r="E70" s="11">
        <v>6459</v>
      </c>
      <c r="F70" s="41">
        <f t="shared" si="12"/>
        <v>0.0005368697972296222</v>
      </c>
      <c r="G70" s="41">
        <f t="shared" si="13"/>
        <v>0.3093452260287857</v>
      </c>
      <c r="H70" s="10">
        <f t="shared" si="14"/>
        <v>1526</v>
      </c>
      <c r="I70" s="35">
        <f t="shared" si="15"/>
        <v>0.0019728328250423074</v>
      </c>
      <c r="J70" s="11">
        <v>7367.921</v>
      </c>
      <c r="K70" s="14">
        <v>7355.661</v>
      </c>
      <c r="L70" s="35">
        <f t="shared" si="16"/>
        <v>-0.001663970066997219</v>
      </c>
      <c r="M70" s="14">
        <f t="shared" si="17"/>
        <v>-12.260000000000218</v>
      </c>
    </row>
    <row r="71" spans="1:13" ht="15">
      <c r="A71" s="1">
        <v>70</v>
      </c>
      <c r="B71" s="91" t="s">
        <v>162</v>
      </c>
      <c r="C71" s="10">
        <v>32711</v>
      </c>
      <c r="D71" s="111">
        <v>34699</v>
      </c>
      <c r="E71" s="11">
        <v>35606</v>
      </c>
      <c r="F71" s="41">
        <f t="shared" si="12"/>
        <v>0.002959558135958806</v>
      </c>
      <c r="G71" s="41">
        <f t="shared" si="13"/>
        <v>0.08850233866283513</v>
      </c>
      <c r="H71" s="10">
        <f t="shared" si="14"/>
        <v>2895</v>
      </c>
      <c r="I71" s="35">
        <f t="shared" si="15"/>
        <v>0.0037426939898410746</v>
      </c>
      <c r="J71" s="11">
        <v>36698.41</v>
      </c>
      <c r="K71" s="14">
        <v>36669.24</v>
      </c>
      <c r="L71" s="35">
        <f t="shared" si="16"/>
        <v>-0.0007948573248815283</v>
      </c>
      <c r="M71" s="14">
        <f t="shared" si="17"/>
        <v>-29.17000000000553</v>
      </c>
    </row>
    <row r="72" spans="1:13" ht="15">
      <c r="A72" s="1">
        <v>71</v>
      </c>
      <c r="B72" s="91" t="s">
        <v>163</v>
      </c>
      <c r="C72" s="10">
        <v>25105</v>
      </c>
      <c r="D72" s="111">
        <v>26330</v>
      </c>
      <c r="E72" s="11">
        <v>27143</v>
      </c>
      <c r="F72" s="41">
        <f t="shared" si="12"/>
        <v>0.002256116566992357</v>
      </c>
      <c r="G72" s="41">
        <f t="shared" si="13"/>
        <v>0.0811790479984067</v>
      </c>
      <c r="H72" s="10">
        <f t="shared" si="14"/>
        <v>2038</v>
      </c>
      <c r="I72" s="35">
        <f t="shared" si="15"/>
        <v>0.002634753143798311</v>
      </c>
      <c r="J72" s="11">
        <v>27778.63</v>
      </c>
      <c r="K72" s="14">
        <v>27832.93</v>
      </c>
      <c r="L72" s="35">
        <f t="shared" si="16"/>
        <v>0.0019547400285758972</v>
      </c>
      <c r="M72" s="14">
        <f t="shared" si="17"/>
        <v>54.29999999999927</v>
      </c>
    </row>
    <row r="73" spans="1:13" ht="15">
      <c r="A73" s="1">
        <v>72</v>
      </c>
      <c r="B73" s="91" t="s">
        <v>164</v>
      </c>
      <c r="C73" s="10">
        <v>36891</v>
      </c>
      <c r="D73" s="111">
        <v>34997</v>
      </c>
      <c r="E73" s="11">
        <v>35600</v>
      </c>
      <c r="F73" s="41">
        <f t="shared" si="12"/>
        <v>0.002959059418079354</v>
      </c>
      <c r="G73" s="41">
        <f t="shared" si="13"/>
        <v>-0.03499498522674907</v>
      </c>
      <c r="H73" s="10">
        <f t="shared" si="14"/>
        <v>-1291</v>
      </c>
      <c r="I73" s="35">
        <f t="shared" si="15"/>
        <v>-0.0016690217412382823</v>
      </c>
      <c r="J73" s="11">
        <v>38460.97</v>
      </c>
      <c r="K73" s="14">
        <v>37734.93</v>
      </c>
      <c r="L73" s="35">
        <f t="shared" si="16"/>
        <v>-0.018877319006774942</v>
      </c>
      <c r="M73" s="14">
        <f t="shared" si="17"/>
        <v>-726.0400000000009</v>
      </c>
    </row>
    <row r="74" spans="1:13" ht="15">
      <c r="A74" s="1">
        <v>73</v>
      </c>
      <c r="B74" s="91" t="s">
        <v>165</v>
      </c>
      <c r="C74" s="10">
        <v>21857</v>
      </c>
      <c r="D74" s="111">
        <v>23802</v>
      </c>
      <c r="E74" s="11">
        <v>23655</v>
      </c>
      <c r="F74" s="41">
        <f>E74/$E$83</f>
        <v>0.0019661952397378407</v>
      </c>
      <c r="G74" s="41">
        <f t="shared" si="13"/>
        <v>0.08226197556846777</v>
      </c>
      <c r="H74" s="10">
        <f t="shared" si="14"/>
        <v>1798</v>
      </c>
      <c r="I74" s="35">
        <f t="shared" si="15"/>
        <v>0.002324477994381434</v>
      </c>
      <c r="J74" s="11">
        <v>24562.81</v>
      </c>
      <c r="K74" s="14">
        <v>24126.72</v>
      </c>
      <c r="L74" s="35">
        <f t="shared" si="16"/>
        <v>-0.017754076182651745</v>
      </c>
      <c r="M74" s="14">
        <f t="shared" si="17"/>
        <v>-436.09000000000015</v>
      </c>
    </row>
    <row r="75" spans="1:13" ht="15">
      <c r="A75" s="1">
        <v>74</v>
      </c>
      <c r="B75" s="91" t="s">
        <v>166</v>
      </c>
      <c r="C75" s="10">
        <v>22104</v>
      </c>
      <c r="D75" s="111">
        <v>24734</v>
      </c>
      <c r="E75" s="11">
        <v>24873</v>
      </c>
      <c r="F75" s="41">
        <f t="shared" si="12"/>
        <v>0.0020674349692665107</v>
      </c>
      <c r="G75" s="41">
        <f t="shared" si="13"/>
        <v>0.125271444082519</v>
      </c>
      <c r="H75" s="10">
        <f t="shared" si="14"/>
        <v>2769</v>
      </c>
      <c r="I75" s="35">
        <f t="shared" si="15"/>
        <v>0.0035797995363972142</v>
      </c>
      <c r="J75" s="11">
        <v>25375.29</v>
      </c>
      <c r="K75" s="14">
        <v>25531.72</v>
      </c>
      <c r="L75" s="35">
        <f t="shared" si="16"/>
        <v>0.006164658610798154</v>
      </c>
      <c r="M75" s="14">
        <f t="shared" si="17"/>
        <v>156.4300000000003</v>
      </c>
    </row>
    <row r="76" spans="1:13" ht="15">
      <c r="A76" s="1">
        <v>75</v>
      </c>
      <c r="B76" s="91" t="s">
        <v>167</v>
      </c>
      <c r="C76" s="10">
        <v>5007</v>
      </c>
      <c r="D76" s="111">
        <v>6547</v>
      </c>
      <c r="E76" s="11">
        <v>6669</v>
      </c>
      <c r="F76" s="41">
        <f t="shared" si="12"/>
        <v>0.0005543249230104273</v>
      </c>
      <c r="G76" s="41">
        <f t="shared" si="13"/>
        <v>0.33193529059316956</v>
      </c>
      <c r="H76" s="10">
        <f t="shared" si="14"/>
        <v>1662</v>
      </c>
      <c r="I76" s="35">
        <f t="shared" si="15"/>
        <v>0.002148655409711871</v>
      </c>
      <c r="J76" s="11">
        <v>7619.882</v>
      </c>
      <c r="K76" s="14">
        <v>7689.99</v>
      </c>
      <c r="L76" s="35">
        <f t="shared" si="16"/>
        <v>0.009200667411910076</v>
      </c>
      <c r="M76" s="14">
        <f t="shared" si="17"/>
        <v>70.10800000000017</v>
      </c>
    </row>
    <row r="77" spans="1:13" ht="15">
      <c r="A77" s="1">
        <v>76</v>
      </c>
      <c r="B77" s="91" t="s">
        <v>168</v>
      </c>
      <c r="C77" s="10">
        <v>11888</v>
      </c>
      <c r="D77" s="111">
        <v>11427</v>
      </c>
      <c r="E77" s="11">
        <v>11946</v>
      </c>
      <c r="F77" s="41">
        <f t="shared" si="12"/>
        <v>0.000992947297988089</v>
      </c>
      <c r="G77" s="41">
        <f t="shared" si="13"/>
        <v>0.004878869448183042</v>
      </c>
      <c r="H77" s="10">
        <f t="shared" si="14"/>
        <v>58</v>
      </c>
      <c r="I77" s="35">
        <f t="shared" si="15"/>
        <v>7.498316110907852E-05</v>
      </c>
      <c r="J77" s="11">
        <v>12072.24</v>
      </c>
      <c r="K77" s="14">
        <v>12097.11</v>
      </c>
      <c r="L77" s="35">
        <f t="shared" si="16"/>
        <v>0.002060098208783192</v>
      </c>
      <c r="M77" s="14">
        <f t="shared" si="17"/>
        <v>24.8700000000008</v>
      </c>
    </row>
    <row r="78" spans="1:13" ht="15">
      <c r="A78" s="1">
        <v>77</v>
      </c>
      <c r="B78" s="91" t="s">
        <v>169</v>
      </c>
      <c r="C78" s="10">
        <v>34355</v>
      </c>
      <c r="D78" s="111">
        <v>36871</v>
      </c>
      <c r="E78" s="11">
        <v>37715</v>
      </c>
      <c r="F78" s="41">
        <f t="shared" si="12"/>
        <v>0.003134857470586035</v>
      </c>
      <c r="G78" s="41">
        <f t="shared" si="13"/>
        <v>0.0978023577354097</v>
      </c>
      <c r="H78" s="10">
        <f t="shared" si="14"/>
        <v>3360</v>
      </c>
      <c r="I78" s="35">
        <f t="shared" si="15"/>
        <v>0.004343852091836273</v>
      </c>
      <c r="J78" s="11">
        <v>38238.87</v>
      </c>
      <c r="K78" s="14">
        <v>38446.06</v>
      </c>
      <c r="L78" s="35">
        <f t="shared" si="16"/>
        <v>0.0054183086477188015</v>
      </c>
      <c r="M78" s="14">
        <f t="shared" si="17"/>
        <v>207.18999999999505</v>
      </c>
    </row>
    <row r="79" spans="1:13" ht="15">
      <c r="A79" s="1">
        <v>78</v>
      </c>
      <c r="B79" s="91" t="s">
        <v>170</v>
      </c>
      <c r="C79" s="10">
        <v>30153</v>
      </c>
      <c r="D79" s="111">
        <v>31928</v>
      </c>
      <c r="E79" s="11">
        <v>32867</v>
      </c>
      <c r="F79" s="41">
        <f t="shared" si="12"/>
        <v>0.002731893423989161</v>
      </c>
      <c r="G79" s="41">
        <f t="shared" si="13"/>
        <v>0.09000762776506484</v>
      </c>
      <c r="H79" s="10">
        <f t="shared" si="14"/>
        <v>2714</v>
      </c>
      <c r="I79" s="35">
        <f t="shared" si="15"/>
        <v>0.003508694814655847</v>
      </c>
      <c r="J79" s="11">
        <v>33967.35</v>
      </c>
      <c r="K79" s="14">
        <v>34151.17</v>
      </c>
      <c r="L79" s="35">
        <f t="shared" si="16"/>
        <v>0.005411667380587526</v>
      </c>
      <c r="M79" s="14">
        <f t="shared" si="17"/>
        <v>183.8199999999997</v>
      </c>
    </row>
    <row r="80" spans="1:13" ht="15">
      <c r="A80" s="1">
        <v>79</v>
      </c>
      <c r="B80" s="91" t="s">
        <v>171</v>
      </c>
      <c r="C80" s="10">
        <v>9667</v>
      </c>
      <c r="D80" s="111">
        <v>9980</v>
      </c>
      <c r="E80" s="11">
        <v>10378</v>
      </c>
      <c r="F80" s="41">
        <f t="shared" si="12"/>
        <v>0.0008626156921580769</v>
      </c>
      <c r="G80" s="41">
        <f t="shared" si="13"/>
        <v>0.0735491879590359</v>
      </c>
      <c r="H80" s="10">
        <f t="shared" si="14"/>
        <v>711</v>
      </c>
      <c r="I80" s="35">
        <f t="shared" si="15"/>
        <v>0.000919190130147497</v>
      </c>
      <c r="J80" s="11">
        <v>9832.863</v>
      </c>
      <c r="K80" s="14">
        <v>10076.94</v>
      </c>
      <c r="L80" s="35">
        <f t="shared" si="16"/>
        <v>0.024822577106993267</v>
      </c>
      <c r="M80" s="14">
        <f t="shared" si="17"/>
        <v>244.07700000000114</v>
      </c>
    </row>
    <row r="81" spans="1:13" ht="15">
      <c r="A81" s="1">
        <v>80</v>
      </c>
      <c r="B81" s="91" t="s">
        <v>172</v>
      </c>
      <c r="C81" s="10">
        <v>47376</v>
      </c>
      <c r="D81" s="111">
        <v>47473</v>
      </c>
      <c r="E81" s="11">
        <v>47118</v>
      </c>
      <c r="F81" s="41">
        <f t="shared" si="12"/>
        <v>0.003916431507333231</v>
      </c>
      <c r="G81" s="41">
        <f t="shared" si="13"/>
        <v>-0.005445795339412361</v>
      </c>
      <c r="H81" s="10">
        <f t="shared" si="14"/>
        <v>-258</v>
      </c>
      <c r="I81" s="35">
        <f t="shared" si="15"/>
        <v>-0.00033354578562314237</v>
      </c>
      <c r="J81" s="11">
        <v>47741.83</v>
      </c>
      <c r="K81" s="14">
        <v>47460.12</v>
      </c>
      <c r="L81" s="35">
        <f t="shared" si="16"/>
        <v>-0.005900695469779837</v>
      </c>
      <c r="M81" s="14">
        <f t="shared" si="17"/>
        <v>-281.7099999999991</v>
      </c>
    </row>
    <row r="82" spans="1:13" ht="15.75" thickBot="1">
      <c r="A82" s="48">
        <v>81</v>
      </c>
      <c r="B82" s="92" t="s">
        <v>173</v>
      </c>
      <c r="C82" s="10">
        <v>59131</v>
      </c>
      <c r="D82" s="111">
        <v>62466</v>
      </c>
      <c r="E82" s="11">
        <v>63206</v>
      </c>
      <c r="F82" s="41">
        <f t="shared" si="12"/>
        <v>0.005253660381436058</v>
      </c>
      <c r="G82" s="41">
        <f t="shared" si="13"/>
        <v>0.06891478243222675</v>
      </c>
      <c r="H82" s="10">
        <f t="shared" si="14"/>
        <v>4075</v>
      </c>
      <c r="I82" s="35">
        <f t="shared" si="15"/>
        <v>0.005268213474474051</v>
      </c>
      <c r="J82" s="11">
        <v>64326.31</v>
      </c>
      <c r="K82" s="19">
        <v>64646.94</v>
      </c>
      <c r="L82" s="35">
        <f t="shared" si="16"/>
        <v>0.004984430165510888</v>
      </c>
      <c r="M82" s="14">
        <f t="shared" si="17"/>
        <v>320.63000000000466</v>
      </c>
    </row>
    <row r="83" spans="1:13" s="65" customFormat="1" ht="15.75" thickBot="1">
      <c r="A83" s="175" t="s">
        <v>174</v>
      </c>
      <c r="B83" s="176"/>
      <c r="C83" s="57">
        <v>11257343</v>
      </c>
      <c r="D83" s="58">
        <v>11748042</v>
      </c>
      <c r="E83" s="109">
        <v>12030850</v>
      </c>
      <c r="F83" s="26">
        <f t="shared" si="12"/>
        <v>1</v>
      </c>
      <c r="G83" s="43">
        <f t="shared" si="13"/>
        <v>0.06871132912979555</v>
      </c>
      <c r="H83" s="56">
        <f t="shared" si="14"/>
        <v>773507</v>
      </c>
      <c r="I83" s="37">
        <f t="shared" si="15"/>
        <v>1</v>
      </c>
      <c r="J83" s="106">
        <v>12228735</v>
      </c>
      <c r="K83" s="106">
        <v>12298270</v>
      </c>
      <c r="L83" s="37">
        <f t="shared" si="16"/>
        <v>0.005686197304954274</v>
      </c>
      <c r="M83" s="55">
        <f t="shared" si="17"/>
        <v>69535</v>
      </c>
    </row>
    <row r="84" spans="3:13" ht="15">
      <c r="C84" s="3"/>
      <c r="D84" s="3"/>
      <c r="E84" s="3"/>
      <c r="I84" s="63"/>
      <c r="K84" s="64"/>
      <c r="L84" s="63"/>
      <c r="M84" s="64"/>
    </row>
  </sheetData>
  <sheetProtection/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M84"/>
  <sheetViews>
    <sheetView zoomScalePageLayoutView="0" workbookViewId="0" topLeftCell="A1">
      <pane ySplit="1" topLeftCell="A62" activePane="bottomLeft" state="frozen"/>
      <selection pane="topLeft" activeCell="W1" sqref="W1"/>
      <selection pane="bottomLeft" activeCell="E83" sqref="E83"/>
    </sheetView>
  </sheetViews>
  <sheetFormatPr defaultColWidth="8.8515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customWidth="1"/>
    <col min="7" max="7" width="30.421875" style="0" customWidth="1"/>
    <col min="8" max="8" width="27.421875" style="0" customWidth="1"/>
    <col min="9" max="9" width="22.28125" style="0" customWidth="1"/>
    <col min="10" max="11" width="28.28125" style="0" customWidth="1"/>
    <col min="12" max="12" width="29.8515625" style="0" customWidth="1"/>
    <col min="13" max="13" width="30.421875" style="0" customWidth="1"/>
  </cols>
  <sheetData>
    <row r="1" spans="1:13" ht="45.75" thickBot="1">
      <c r="A1" s="12" t="s">
        <v>92</v>
      </c>
      <c r="B1" s="12" t="s">
        <v>175</v>
      </c>
      <c r="C1" s="75">
        <v>40969</v>
      </c>
      <c r="D1" s="95">
        <v>41306</v>
      </c>
      <c r="E1" s="103">
        <v>41334</v>
      </c>
      <c r="F1" s="42" t="s">
        <v>303</v>
      </c>
      <c r="G1" s="53" t="s">
        <v>309</v>
      </c>
      <c r="H1" s="42" t="s">
        <v>310</v>
      </c>
      <c r="I1" s="42" t="s">
        <v>306</v>
      </c>
      <c r="J1" s="107" t="s">
        <v>285</v>
      </c>
      <c r="K1" s="73" t="s">
        <v>295</v>
      </c>
      <c r="L1" s="53" t="s">
        <v>311</v>
      </c>
      <c r="M1" s="42" t="s">
        <v>312</v>
      </c>
    </row>
    <row r="2" spans="1:13" ht="15">
      <c r="A2" s="21">
        <v>1</v>
      </c>
      <c r="B2" s="90" t="s">
        <v>93</v>
      </c>
      <c r="C2" s="100">
        <v>44311</v>
      </c>
      <c r="D2" s="165">
        <v>43374.59345458081</v>
      </c>
      <c r="E2" s="9">
        <v>43708</v>
      </c>
      <c r="F2" s="40">
        <f aca="true" t="shared" si="0" ref="F2:F33">E2/$E$83</f>
        <v>0.022550901793577834</v>
      </c>
      <c r="G2" s="40">
        <f>(E2-C2)/C2</f>
        <v>-0.013608359098192323</v>
      </c>
      <c r="H2" s="100">
        <f>E2-C2</f>
        <v>-603</v>
      </c>
      <c r="I2" s="45">
        <f aca="true" t="shared" si="1" ref="I2:I33">H2/$H$83</f>
        <v>-0.09854551397287138</v>
      </c>
      <c r="J2" s="9">
        <v>42765.77</v>
      </c>
      <c r="K2" s="13">
        <v>42750.08</v>
      </c>
      <c r="L2" s="45">
        <f>(K2-J2)/J2</f>
        <v>-0.00036688220509054444</v>
      </c>
      <c r="M2" s="13">
        <f aca="true" t="shared" si="2" ref="M2:M33">K2-J2</f>
        <v>-15.689999999995052</v>
      </c>
    </row>
    <row r="3" spans="1:13" ht="15">
      <c r="A3" s="1">
        <v>2</v>
      </c>
      <c r="B3" s="91" t="s">
        <v>94</v>
      </c>
      <c r="C3" s="10">
        <v>10253</v>
      </c>
      <c r="D3" s="166">
        <v>10437.613893351305</v>
      </c>
      <c r="E3" s="11">
        <v>10450</v>
      </c>
      <c r="F3" s="41">
        <f t="shared" si="0"/>
        <v>0.005391619926395359</v>
      </c>
      <c r="G3" s="41">
        <f>(E3-C3)/C3</f>
        <v>0.019213888617965472</v>
      </c>
      <c r="H3" s="10">
        <f aca="true" t="shared" si="3" ref="H3:H33">E3-C3</f>
        <v>197</v>
      </c>
      <c r="I3" s="35">
        <f t="shared" si="1"/>
        <v>0.03219480307239745</v>
      </c>
      <c r="J3" s="11">
        <v>10367.79</v>
      </c>
      <c r="K3" s="14">
        <v>10433.48</v>
      </c>
      <c r="L3" s="35">
        <f aca="true" t="shared" si="4" ref="L3:L33">(K3-J3)/J3</f>
        <v>0.0063359693820957685</v>
      </c>
      <c r="M3" s="14">
        <f t="shared" si="2"/>
        <v>65.68999999999869</v>
      </c>
    </row>
    <row r="4" spans="1:13" ht="15">
      <c r="A4" s="1">
        <v>3</v>
      </c>
      <c r="B4" s="91" t="s">
        <v>95</v>
      </c>
      <c r="C4" s="10">
        <v>15438</v>
      </c>
      <c r="D4" s="166">
        <v>15651.478074011755</v>
      </c>
      <c r="E4" s="11">
        <v>15720</v>
      </c>
      <c r="F4" s="41">
        <f t="shared" si="0"/>
        <v>0.008110647391668425</v>
      </c>
      <c r="G4" s="41">
        <f aca="true" t="shared" si="5" ref="G4:G33">(E4-C4)/C4</f>
        <v>0.018266614846482704</v>
      </c>
      <c r="H4" s="10">
        <f t="shared" si="3"/>
        <v>282</v>
      </c>
      <c r="I4" s="35">
        <f t="shared" si="1"/>
        <v>0.046085961758457264</v>
      </c>
      <c r="J4" s="11">
        <v>15721.62</v>
      </c>
      <c r="K4" s="14">
        <v>15748.72</v>
      </c>
      <c r="L4" s="35">
        <f t="shared" si="4"/>
        <v>0.0017237409376386493</v>
      </c>
      <c r="M4" s="14">
        <f t="shared" si="2"/>
        <v>27.099999999998545</v>
      </c>
    </row>
    <row r="5" spans="1:13" ht="15">
      <c r="A5" s="1">
        <v>4</v>
      </c>
      <c r="B5" s="91" t="s">
        <v>96</v>
      </c>
      <c r="C5" s="10">
        <v>6019</v>
      </c>
      <c r="D5" s="166">
        <v>5467.11071667746</v>
      </c>
      <c r="E5" s="11">
        <v>5496</v>
      </c>
      <c r="F5" s="41">
        <f t="shared" si="0"/>
        <v>0.002835630920140564</v>
      </c>
      <c r="G5" s="41">
        <f t="shared" si="5"/>
        <v>-0.08689151021764413</v>
      </c>
      <c r="H5" s="10">
        <f t="shared" si="3"/>
        <v>-523</v>
      </c>
      <c r="I5" s="35">
        <f t="shared" si="1"/>
        <v>-0.0854714822683445</v>
      </c>
      <c r="J5" s="11">
        <v>5473.622</v>
      </c>
      <c r="K5" s="14">
        <v>5454.963</v>
      </c>
      <c r="L5" s="35">
        <f t="shared" si="4"/>
        <v>-0.0034088945126281205</v>
      </c>
      <c r="M5" s="14">
        <f t="shared" si="2"/>
        <v>-18.65900000000056</v>
      </c>
    </row>
    <row r="6" spans="1:13" ht="15">
      <c r="A6" s="1">
        <v>5</v>
      </c>
      <c r="B6" s="91" t="s">
        <v>97</v>
      </c>
      <c r="C6" s="10">
        <v>8130</v>
      </c>
      <c r="D6" s="166">
        <v>7820.785823981329</v>
      </c>
      <c r="E6" s="11">
        <v>7840</v>
      </c>
      <c r="F6" s="41">
        <f t="shared" si="0"/>
        <v>0.0040450048060229294</v>
      </c>
      <c r="G6" s="41">
        <f t="shared" si="5"/>
        <v>-0.03567035670356704</v>
      </c>
      <c r="H6" s="10">
        <f t="shared" si="3"/>
        <v>-290</v>
      </c>
      <c r="I6" s="35">
        <f t="shared" si="1"/>
        <v>-0.04739336492890995</v>
      </c>
      <c r="J6" s="11">
        <v>7777.482</v>
      </c>
      <c r="K6" s="14">
        <v>7786.542</v>
      </c>
      <c r="L6" s="35">
        <f t="shared" si="4"/>
        <v>0.0011649014423949036</v>
      </c>
      <c r="M6" s="14">
        <f t="shared" si="2"/>
        <v>9.0600000000004</v>
      </c>
    </row>
    <row r="7" spans="1:13" ht="15">
      <c r="A7" s="1">
        <v>6</v>
      </c>
      <c r="B7" s="91" t="s">
        <v>98</v>
      </c>
      <c r="C7" s="10">
        <v>128204</v>
      </c>
      <c r="D7" s="166">
        <v>125913.66513287518</v>
      </c>
      <c r="E7" s="11">
        <v>126830</v>
      </c>
      <c r="F7" s="41">
        <f t="shared" si="0"/>
        <v>0.06543723973825104</v>
      </c>
      <c r="G7" s="41">
        <f t="shared" si="5"/>
        <v>-0.010717294312189948</v>
      </c>
      <c r="H7" s="10">
        <f t="shared" si="3"/>
        <v>-1374</v>
      </c>
      <c r="I7" s="35">
        <f t="shared" si="1"/>
        <v>-0.22454649452524922</v>
      </c>
      <c r="J7" s="11">
        <v>125858.7</v>
      </c>
      <c r="K7" s="14">
        <v>126169.5</v>
      </c>
      <c r="L7" s="35">
        <f t="shared" si="4"/>
        <v>0.002469435962710587</v>
      </c>
      <c r="M7" s="14">
        <f t="shared" si="2"/>
        <v>310.8000000000029</v>
      </c>
    </row>
    <row r="8" spans="1:13" ht="15">
      <c r="A8" s="1">
        <v>7</v>
      </c>
      <c r="B8" s="91" t="s">
        <v>99</v>
      </c>
      <c r="C8" s="10">
        <v>82500</v>
      </c>
      <c r="D8" s="166">
        <v>81316.76507574531</v>
      </c>
      <c r="E8" s="11">
        <v>82262</v>
      </c>
      <c r="F8" s="41">
        <f t="shared" si="0"/>
        <v>0.04244262568278804</v>
      </c>
      <c r="G8" s="41">
        <f t="shared" si="5"/>
        <v>-0.002884848484848485</v>
      </c>
      <c r="H8" s="10">
        <f t="shared" si="3"/>
        <v>-238</v>
      </c>
      <c r="I8" s="35">
        <f t="shared" si="1"/>
        <v>-0.03889524432096748</v>
      </c>
      <c r="J8" s="11">
        <v>81624.33</v>
      </c>
      <c r="K8" s="14">
        <v>82214.19</v>
      </c>
      <c r="L8" s="35">
        <f t="shared" si="4"/>
        <v>0.007226521798096236</v>
      </c>
      <c r="M8" s="14">
        <f t="shared" si="2"/>
        <v>589.8600000000006</v>
      </c>
    </row>
    <row r="9" spans="1:13" ht="15">
      <c r="A9" s="1">
        <v>8</v>
      </c>
      <c r="B9" s="91" t="s">
        <v>100</v>
      </c>
      <c r="C9" s="10">
        <v>4874</v>
      </c>
      <c r="D9" s="166">
        <v>4707.450606329382</v>
      </c>
      <c r="E9" s="11">
        <v>4703</v>
      </c>
      <c r="F9" s="41">
        <f t="shared" si="0"/>
        <v>0.0024264869391231935</v>
      </c>
      <c r="G9" s="41">
        <f t="shared" si="5"/>
        <v>-0.035084119819450144</v>
      </c>
      <c r="H9" s="10">
        <f t="shared" si="3"/>
        <v>-171</v>
      </c>
      <c r="I9" s="35">
        <f t="shared" si="1"/>
        <v>-0.027945742768426214</v>
      </c>
      <c r="J9" s="11">
        <v>4669.27</v>
      </c>
      <c r="K9" s="14">
        <v>4657.424</v>
      </c>
      <c r="L9" s="35">
        <f t="shared" si="4"/>
        <v>-0.0025370132804486477</v>
      </c>
      <c r="M9" s="14">
        <f t="shared" si="2"/>
        <v>-11.846000000000458</v>
      </c>
    </row>
    <row r="10" spans="1:13" ht="15">
      <c r="A10" s="1">
        <v>9</v>
      </c>
      <c r="B10" s="91" t="s">
        <v>101</v>
      </c>
      <c r="C10" s="10">
        <v>34525</v>
      </c>
      <c r="D10" s="166">
        <v>33971.13503770875</v>
      </c>
      <c r="E10" s="11">
        <v>33989</v>
      </c>
      <c r="F10" s="41">
        <f t="shared" si="0"/>
        <v>0.017536437289784868</v>
      </c>
      <c r="G10" s="41">
        <f t="shared" si="5"/>
        <v>-0.015524981897175959</v>
      </c>
      <c r="H10" s="10">
        <f t="shared" si="3"/>
        <v>-536</v>
      </c>
      <c r="I10" s="35">
        <f t="shared" si="1"/>
        <v>-0.08759601242033012</v>
      </c>
      <c r="J10" s="11">
        <v>33903.88</v>
      </c>
      <c r="K10" s="14">
        <v>33813.63</v>
      </c>
      <c r="L10" s="35">
        <f t="shared" si="4"/>
        <v>-0.00266193721780516</v>
      </c>
      <c r="M10" s="14">
        <f t="shared" si="2"/>
        <v>-90.25</v>
      </c>
    </row>
    <row r="11" spans="1:13" ht="15">
      <c r="A11" s="1">
        <v>10</v>
      </c>
      <c r="B11" s="91" t="s">
        <v>102</v>
      </c>
      <c r="C11" s="10">
        <v>36444</v>
      </c>
      <c r="D11" s="166">
        <v>35379.78584540131</v>
      </c>
      <c r="E11" s="11">
        <v>35911</v>
      </c>
      <c r="F11" s="41">
        <f t="shared" si="0"/>
        <v>0.01852808260064916</v>
      </c>
      <c r="G11" s="41">
        <f t="shared" si="5"/>
        <v>-0.014625178355833608</v>
      </c>
      <c r="H11" s="10">
        <f t="shared" si="3"/>
        <v>-533</v>
      </c>
      <c r="I11" s="35">
        <f t="shared" si="1"/>
        <v>-0.08710573623141037</v>
      </c>
      <c r="J11" s="11">
        <v>35415.07</v>
      </c>
      <c r="K11" s="14">
        <v>35448.45</v>
      </c>
      <c r="L11" s="35">
        <f t="shared" si="4"/>
        <v>0.0009425366094150705</v>
      </c>
      <c r="M11" s="14">
        <f t="shared" si="2"/>
        <v>33.37999999999738</v>
      </c>
    </row>
    <row r="12" spans="1:13" ht="15">
      <c r="A12" s="1">
        <v>11</v>
      </c>
      <c r="B12" s="91" t="s">
        <v>103</v>
      </c>
      <c r="C12" s="10">
        <v>4378</v>
      </c>
      <c r="D12" s="166">
        <v>4216.343447824167</v>
      </c>
      <c r="E12" s="11">
        <v>4232</v>
      </c>
      <c r="F12" s="41">
        <f t="shared" si="0"/>
        <v>0.002183477084067479</v>
      </c>
      <c r="G12" s="41">
        <f t="shared" si="5"/>
        <v>-0.03334856098675194</v>
      </c>
      <c r="H12" s="10">
        <f t="shared" si="3"/>
        <v>-146</v>
      </c>
      <c r="I12" s="35">
        <f t="shared" si="1"/>
        <v>-0.02386010786076156</v>
      </c>
      <c r="J12" s="11">
        <v>4204.045</v>
      </c>
      <c r="K12" s="14">
        <v>4194.503</v>
      </c>
      <c r="L12" s="35">
        <f t="shared" si="4"/>
        <v>-0.0022697188065304657</v>
      </c>
      <c r="M12" s="14">
        <f t="shared" si="2"/>
        <v>-9.542000000000371</v>
      </c>
    </row>
    <row r="13" spans="1:13" ht="15">
      <c r="A13" s="1">
        <v>12</v>
      </c>
      <c r="B13" s="91" t="s">
        <v>104</v>
      </c>
      <c r="C13" s="10">
        <v>2978</v>
      </c>
      <c r="D13" s="166">
        <v>2868.062217563276</v>
      </c>
      <c r="E13" s="11">
        <v>2969</v>
      </c>
      <c r="F13" s="41">
        <f t="shared" si="0"/>
        <v>0.0015318391924849589</v>
      </c>
      <c r="G13" s="41">
        <f t="shared" si="5"/>
        <v>-0.0030221625251846875</v>
      </c>
      <c r="H13" s="10">
        <f t="shared" si="3"/>
        <v>-9</v>
      </c>
      <c r="I13" s="35">
        <f t="shared" si="1"/>
        <v>-0.0014708285667592745</v>
      </c>
      <c r="J13" s="11">
        <v>2807.474</v>
      </c>
      <c r="K13" s="14">
        <v>2877.828</v>
      </c>
      <c r="L13" s="35">
        <f t="shared" si="4"/>
        <v>0.025059537505957245</v>
      </c>
      <c r="M13" s="14">
        <f t="shared" si="2"/>
        <v>70.35399999999981</v>
      </c>
    </row>
    <row r="14" spans="1:13" ht="15">
      <c r="A14" s="1">
        <v>13</v>
      </c>
      <c r="B14" s="91" t="s">
        <v>105</v>
      </c>
      <c r="C14" s="10">
        <v>4757</v>
      </c>
      <c r="D14" s="166">
        <v>4710.936318785256</v>
      </c>
      <c r="E14" s="11">
        <v>4757</v>
      </c>
      <c r="F14" s="41">
        <f t="shared" si="0"/>
        <v>0.0024543479416136577</v>
      </c>
      <c r="G14" s="41">
        <f t="shared" si="5"/>
        <v>0</v>
      </c>
      <c r="H14" s="10">
        <f t="shared" si="3"/>
        <v>0</v>
      </c>
      <c r="I14" s="35">
        <f t="shared" si="1"/>
        <v>0</v>
      </c>
      <c r="J14" s="11">
        <v>4675.218</v>
      </c>
      <c r="K14" s="14">
        <v>4719.074</v>
      </c>
      <c r="L14" s="35">
        <f t="shared" si="4"/>
        <v>0.009380525143426417</v>
      </c>
      <c r="M14" s="14">
        <f t="shared" si="2"/>
        <v>43.85599999999977</v>
      </c>
    </row>
    <row r="15" spans="1:13" ht="15">
      <c r="A15" s="1">
        <v>14</v>
      </c>
      <c r="B15" s="91" t="s">
        <v>106</v>
      </c>
      <c r="C15" s="10">
        <v>6950</v>
      </c>
      <c r="D15" s="166">
        <v>6703.180400641882</v>
      </c>
      <c r="E15" s="11">
        <v>6747</v>
      </c>
      <c r="F15" s="41">
        <f t="shared" si="0"/>
        <v>0.0034810774778363147</v>
      </c>
      <c r="G15" s="41">
        <f t="shared" si="5"/>
        <v>-0.02920863309352518</v>
      </c>
      <c r="H15" s="10">
        <f t="shared" si="3"/>
        <v>-203</v>
      </c>
      <c r="I15" s="35">
        <f t="shared" si="1"/>
        <v>-0.03317535545023697</v>
      </c>
      <c r="J15" s="11">
        <v>6721.493</v>
      </c>
      <c r="K15" s="14">
        <v>6712.547</v>
      </c>
      <c r="L15" s="35">
        <f t="shared" si="4"/>
        <v>-0.0013309542983978146</v>
      </c>
      <c r="M15" s="14">
        <f t="shared" si="2"/>
        <v>-8.946000000000822</v>
      </c>
    </row>
    <row r="16" spans="1:13" ht="15">
      <c r="A16" s="1">
        <v>15</v>
      </c>
      <c r="B16" s="91" t="s">
        <v>107</v>
      </c>
      <c r="C16" s="10">
        <v>8533</v>
      </c>
      <c r="D16" s="166">
        <v>8696.176936345062</v>
      </c>
      <c r="E16" s="11">
        <v>8751</v>
      </c>
      <c r="F16" s="41">
        <f t="shared" si="0"/>
        <v>0.004515030236926869</v>
      </c>
      <c r="G16" s="41">
        <f t="shared" si="5"/>
        <v>0.02554787296378765</v>
      </c>
      <c r="H16" s="10">
        <f t="shared" si="3"/>
        <v>218</v>
      </c>
      <c r="I16" s="35">
        <f t="shared" si="1"/>
        <v>0.03562673639483576</v>
      </c>
      <c r="J16" s="11">
        <v>8680.915</v>
      </c>
      <c r="K16" s="14">
        <v>8706.66</v>
      </c>
      <c r="L16" s="35">
        <f t="shared" si="4"/>
        <v>0.002965701196244748</v>
      </c>
      <c r="M16" s="14">
        <f t="shared" si="2"/>
        <v>25.74499999999898</v>
      </c>
    </row>
    <row r="17" spans="1:13" ht="15">
      <c r="A17" s="1">
        <v>16</v>
      </c>
      <c r="B17" s="91" t="s">
        <v>108</v>
      </c>
      <c r="C17" s="10">
        <v>73718</v>
      </c>
      <c r="D17" s="166">
        <v>77001.10758924366</v>
      </c>
      <c r="E17" s="11">
        <v>77541</v>
      </c>
      <c r="F17" s="41">
        <f t="shared" si="0"/>
        <v>0.04000685174283469</v>
      </c>
      <c r="G17" s="41">
        <f t="shared" si="5"/>
        <v>0.051859790010580865</v>
      </c>
      <c r="H17" s="10">
        <f t="shared" si="3"/>
        <v>3823</v>
      </c>
      <c r="I17" s="35">
        <f t="shared" si="1"/>
        <v>0.6247752900800785</v>
      </c>
      <c r="J17" s="11">
        <v>76991.91</v>
      </c>
      <c r="K17" s="14">
        <v>77232.32</v>
      </c>
      <c r="L17" s="35">
        <f t="shared" si="4"/>
        <v>0.003122535861235336</v>
      </c>
      <c r="M17" s="14">
        <f t="shared" si="2"/>
        <v>240.4100000000035</v>
      </c>
    </row>
    <row r="18" spans="1:13" ht="15">
      <c r="A18" s="1">
        <v>17</v>
      </c>
      <c r="B18" s="91" t="s">
        <v>109</v>
      </c>
      <c r="C18" s="10">
        <v>16224</v>
      </c>
      <c r="D18" s="166">
        <v>16339.247635572598</v>
      </c>
      <c r="E18" s="11">
        <v>16388</v>
      </c>
      <c r="F18" s="41">
        <f t="shared" si="0"/>
        <v>0.008455298311365277</v>
      </c>
      <c r="G18" s="41">
        <f t="shared" si="5"/>
        <v>0.010108481262327416</v>
      </c>
      <c r="H18" s="10">
        <f t="shared" si="3"/>
        <v>164</v>
      </c>
      <c r="I18" s="35">
        <f t="shared" si="1"/>
        <v>0.026801764994280112</v>
      </c>
      <c r="J18" s="11">
        <v>16397.44</v>
      </c>
      <c r="K18" s="14">
        <v>16412.49</v>
      </c>
      <c r="L18" s="35">
        <f t="shared" si="4"/>
        <v>0.0009178261972602377</v>
      </c>
      <c r="M18" s="14">
        <f t="shared" si="2"/>
        <v>15.05000000000291</v>
      </c>
    </row>
    <row r="19" spans="1:13" ht="15">
      <c r="A19" s="1">
        <v>18</v>
      </c>
      <c r="B19" s="91" t="s">
        <v>110</v>
      </c>
      <c r="C19" s="10">
        <v>2960</v>
      </c>
      <c r="D19" s="166">
        <v>2880.3460897747495</v>
      </c>
      <c r="E19" s="11">
        <v>2911</v>
      </c>
      <c r="F19" s="41">
        <f t="shared" si="0"/>
        <v>0.0015019144120322382</v>
      </c>
      <c r="G19" s="41">
        <f t="shared" si="5"/>
        <v>-0.016554054054054055</v>
      </c>
      <c r="H19" s="10">
        <f t="shared" si="3"/>
        <v>-49</v>
      </c>
      <c r="I19" s="35">
        <f t="shared" si="1"/>
        <v>-0.008007844419022716</v>
      </c>
      <c r="J19" s="11">
        <v>2862.532</v>
      </c>
      <c r="K19" s="14">
        <v>2876.115</v>
      </c>
      <c r="L19" s="35">
        <f t="shared" si="4"/>
        <v>0.004745099792770746</v>
      </c>
      <c r="M19" s="14">
        <f t="shared" si="2"/>
        <v>13.582999999999629</v>
      </c>
    </row>
    <row r="20" spans="1:13" ht="15">
      <c r="A20" s="1">
        <v>19</v>
      </c>
      <c r="B20" s="91" t="s">
        <v>111</v>
      </c>
      <c r="C20" s="10">
        <v>12080</v>
      </c>
      <c r="D20" s="166">
        <v>12170.523241790683</v>
      </c>
      <c r="E20" s="11">
        <v>12182</v>
      </c>
      <c r="F20" s="41">
        <f t="shared" si="0"/>
        <v>0.0062852357840524654</v>
      </c>
      <c r="G20" s="41">
        <f t="shared" si="5"/>
        <v>0.008443708609271523</v>
      </c>
      <c r="H20" s="10">
        <f t="shared" si="3"/>
        <v>102</v>
      </c>
      <c r="I20" s="35">
        <f t="shared" si="1"/>
        <v>0.016669390423271778</v>
      </c>
      <c r="J20" s="11">
        <v>12107.32</v>
      </c>
      <c r="K20" s="14">
        <v>12116.66</v>
      </c>
      <c r="L20" s="35">
        <f t="shared" si="4"/>
        <v>0.0007714341406686323</v>
      </c>
      <c r="M20" s="14">
        <f t="shared" si="2"/>
        <v>9.340000000000146</v>
      </c>
    </row>
    <row r="21" spans="1:13" ht="15">
      <c r="A21" s="1">
        <v>20</v>
      </c>
      <c r="B21" s="91" t="s">
        <v>112</v>
      </c>
      <c r="C21" s="10">
        <v>35025</v>
      </c>
      <c r="D21" s="166">
        <v>34900.99173993325</v>
      </c>
      <c r="E21" s="11">
        <v>35051</v>
      </c>
      <c r="F21" s="41">
        <f t="shared" si="0"/>
        <v>0.01808437033876399</v>
      </c>
      <c r="G21" s="41">
        <f t="shared" si="5"/>
        <v>0.0007423269093504639</v>
      </c>
      <c r="H21" s="10">
        <f t="shared" si="3"/>
        <v>26</v>
      </c>
      <c r="I21" s="35">
        <f t="shared" si="1"/>
        <v>0.004249060303971237</v>
      </c>
      <c r="J21" s="11">
        <v>34949.82</v>
      </c>
      <c r="K21" s="14">
        <v>34968.52</v>
      </c>
      <c r="L21" s="35">
        <f t="shared" si="4"/>
        <v>0.000535052827167553</v>
      </c>
      <c r="M21" s="14">
        <f t="shared" si="2"/>
        <v>18.69999999999709</v>
      </c>
    </row>
    <row r="22" spans="1:13" ht="15">
      <c r="A22" s="1">
        <v>21</v>
      </c>
      <c r="B22" s="91" t="s">
        <v>113</v>
      </c>
      <c r="C22" s="10">
        <v>15664</v>
      </c>
      <c r="D22" s="166">
        <v>9806.662870442002</v>
      </c>
      <c r="E22" s="11">
        <v>9814</v>
      </c>
      <c r="F22" s="41">
        <f t="shared" si="0"/>
        <v>0.00506347923039656</v>
      </c>
      <c r="G22" s="41">
        <f t="shared" si="5"/>
        <v>-0.37346782431052095</v>
      </c>
      <c r="H22" s="10">
        <f t="shared" si="3"/>
        <v>-5850</v>
      </c>
      <c r="I22" s="35">
        <f t="shared" si="1"/>
        <v>-0.9560385683935284</v>
      </c>
      <c r="J22" s="11">
        <v>9269.364</v>
      </c>
      <c r="K22" s="14">
        <v>8994.046</v>
      </c>
      <c r="L22" s="35">
        <f t="shared" si="4"/>
        <v>-0.029701929927446944</v>
      </c>
      <c r="M22" s="14">
        <f t="shared" si="2"/>
        <v>-275.3179999999993</v>
      </c>
    </row>
    <row r="23" spans="1:13" ht="15">
      <c r="A23" s="1">
        <v>22</v>
      </c>
      <c r="B23" s="91" t="s">
        <v>114</v>
      </c>
      <c r="C23" s="10">
        <v>11271</v>
      </c>
      <c r="D23" s="166">
        <v>11208.70623146029</v>
      </c>
      <c r="E23" s="11">
        <v>11242</v>
      </c>
      <c r="F23" s="41">
        <f t="shared" si="0"/>
        <v>0.005800247962922165</v>
      </c>
      <c r="G23" s="41">
        <f t="shared" si="5"/>
        <v>-0.002572974891313992</v>
      </c>
      <c r="H23" s="10">
        <f t="shared" si="3"/>
        <v>-29</v>
      </c>
      <c r="I23" s="35">
        <f t="shared" si="1"/>
        <v>-0.004739336492890996</v>
      </c>
      <c r="J23" s="11">
        <v>11217.13</v>
      </c>
      <c r="K23" s="14">
        <v>11218.9</v>
      </c>
      <c r="L23" s="35">
        <f t="shared" si="4"/>
        <v>0.00015779437342710985</v>
      </c>
      <c r="M23" s="115">
        <f t="shared" si="2"/>
        <v>1.7700000000004366</v>
      </c>
    </row>
    <row r="24" spans="1:13" ht="15">
      <c r="A24" s="1">
        <v>23</v>
      </c>
      <c r="B24" s="91" t="s">
        <v>115</v>
      </c>
      <c r="C24" s="10">
        <v>9772</v>
      </c>
      <c r="D24" s="166">
        <v>9742.56380795614</v>
      </c>
      <c r="E24" s="11">
        <v>9803</v>
      </c>
      <c r="F24" s="41">
        <f t="shared" si="0"/>
        <v>0.005057803841000354</v>
      </c>
      <c r="G24" s="41">
        <f t="shared" si="5"/>
        <v>0.0031723291035611954</v>
      </c>
      <c r="H24" s="10">
        <f t="shared" si="3"/>
        <v>31</v>
      </c>
      <c r="I24" s="35">
        <f t="shared" si="1"/>
        <v>0.005066187285504167</v>
      </c>
      <c r="J24" s="11">
        <v>9697.725</v>
      </c>
      <c r="K24" s="14">
        <v>9706.672</v>
      </c>
      <c r="L24" s="35">
        <f t="shared" si="4"/>
        <v>0.000922587514081923</v>
      </c>
      <c r="M24" s="14">
        <f t="shared" si="2"/>
        <v>8.947000000000116</v>
      </c>
    </row>
    <row r="25" spans="1:13" ht="15">
      <c r="A25" s="1">
        <v>24</v>
      </c>
      <c r="B25" s="91" t="s">
        <v>116</v>
      </c>
      <c r="C25" s="10">
        <v>4468</v>
      </c>
      <c r="D25" s="166">
        <v>4228.2773921604075</v>
      </c>
      <c r="E25" s="11">
        <v>4211</v>
      </c>
      <c r="F25" s="41">
        <f t="shared" si="0"/>
        <v>0.002172642249765632</v>
      </c>
      <c r="G25" s="41">
        <f t="shared" si="5"/>
        <v>-0.057520143240823635</v>
      </c>
      <c r="H25" s="10">
        <f t="shared" si="3"/>
        <v>-257</v>
      </c>
      <c r="I25" s="35">
        <f t="shared" si="1"/>
        <v>-0.042000326850792614</v>
      </c>
      <c r="J25" s="11">
        <v>4195.73</v>
      </c>
      <c r="K25" s="14">
        <v>4168.115</v>
      </c>
      <c r="L25" s="35">
        <f t="shared" si="4"/>
        <v>-0.006581691386242629</v>
      </c>
      <c r="M25" s="14">
        <f t="shared" si="2"/>
        <v>-27.61499999999978</v>
      </c>
    </row>
    <row r="26" spans="1:13" ht="15">
      <c r="A26" s="1">
        <v>25</v>
      </c>
      <c r="B26" s="91" t="s">
        <v>117</v>
      </c>
      <c r="C26" s="10">
        <v>12487</v>
      </c>
      <c r="D26" s="166">
        <v>12273.637976418328</v>
      </c>
      <c r="E26" s="11">
        <v>12296</v>
      </c>
      <c r="F26" s="41">
        <f t="shared" si="0"/>
        <v>0.006344053455976779</v>
      </c>
      <c r="G26" s="41">
        <f t="shared" si="5"/>
        <v>-0.015295907744053816</v>
      </c>
      <c r="H26" s="10">
        <f t="shared" si="3"/>
        <v>-191</v>
      </c>
      <c r="I26" s="35">
        <f t="shared" si="1"/>
        <v>-0.031214250694557934</v>
      </c>
      <c r="J26" s="11">
        <v>12259.59</v>
      </c>
      <c r="K26" s="14">
        <v>12242.12</v>
      </c>
      <c r="L26" s="35">
        <f t="shared" si="4"/>
        <v>-0.0014250068721710387</v>
      </c>
      <c r="M26" s="14">
        <f t="shared" si="2"/>
        <v>-17.469999999999345</v>
      </c>
    </row>
    <row r="27" spans="1:13" ht="15">
      <c r="A27" s="1">
        <v>26</v>
      </c>
      <c r="B27" s="91" t="s">
        <v>118</v>
      </c>
      <c r="C27" s="10">
        <v>18134</v>
      </c>
      <c r="D27" s="166">
        <v>15994.631415980768</v>
      </c>
      <c r="E27" s="11">
        <v>15998</v>
      </c>
      <c r="F27" s="41">
        <f t="shared" si="0"/>
        <v>0.008254079960045258</v>
      </c>
      <c r="G27" s="41">
        <f t="shared" si="5"/>
        <v>-0.11778978714017867</v>
      </c>
      <c r="H27" s="10">
        <f t="shared" si="3"/>
        <v>-2136</v>
      </c>
      <c r="I27" s="35">
        <f t="shared" si="1"/>
        <v>-0.3490766465108678</v>
      </c>
      <c r="J27" s="11">
        <v>16091.01</v>
      </c>
      <c r="K27" s="14">
        <v>15946.1</v>
      </c>
      <c r="L27" s="35">
        <f t="shared" si="4"/>
        <v>-0.009005649738580727</v>
      </c>
      <c r="M27" s="14">
        <f t="shared" si="2"/>
        <v>-144.90999999999985</v>
      </c>
    </row>
    <row r="28" spans="1:13" ht="15">
      <c r="A28" s="1">
        <v>27</v>
      </c>
      <c r="B28" s="91" t="s">
        <v>119</v>
      </c>
      <c r="C28" s="10">
        <v>38091</v>
      </c>
      <c r="D28" s="166">
        <v>39286.29178059063</v>
      </c>
      <c r="E28" s="11">
        <v>39644</v>
      </c>
      <c r="F28" s="41">
        <f t="shared" si="0"/>
        <v>0.02045410338392513</v>
      </c>
      <c r="G28" s="41">
        <f t="shared" si="5"/>
        <v>0.040770785749914676</v>
      </c>
      <c r="H28" s="10">
        <f t="shared" si="3"/>
        <v>1553</v>
      </c>
      <c r="I28" s="35">
        <f t="shared" si="1"/>
        <v>0.2537996404641281</v>
      </c>
      <c r="J28" s="11">
        <v>39605.59</v>
      </c>
      <c r="K28" s="14">
        <v>39765.33</v>
      </c>
      <c r="L28" s="35">
        <f t="shared" si="4"/>
        <v>0.0040332690410622655</v>
      </c>
      <c r="M28" s="14">
        <f t="shared" si="2"/>
        <v>159.74000000000524</v>
      </c>
    </row>
    <row r="29" spans="1:13" ht="15">
      <c r="A29" s="1">
        <v>28</v>
      </c>
      <c r="B29" s="91" t="s">
        <v>120</v>
      </c>
      <c r="C29" s="10">
        <v>9294</v>
      </c>
      <c r="D29" s="166">
        <v>9071.878523338259</v>
      </c>
      <c r="E29" s="11">
        <v>9097</v>
      </c>
      <c r="F29" s="41">
        <f t="shared" si="0"/>
        <v>0.004693547030662065</v>
      </c>
      <c r="G29" s="41">
        <f t="shared" si="5"/>
        <v>-0.021196470841403057</v>
      </c>
      <c r="H29" s="10">
        <f t="shared" si="3"/>
        <v>-197</v>
      </c>
      <c r="I29" s="35">
        <f t="shared" si="1"/>
        <v>-0.03219480307239745</v>
      </c>
      <c r="J29" s="11">
        <v>9050.406</v>
      </c>
      <c r="K29" s="14">
        <v>9047.294</v>
      </c>
      <c r="L29" s="35">
        <f t="shared" si="4"/>
        <v>-0.0003438519774694074</v>
      </c>
      <c r="M29" s="14">
        <f t="shared" si="2"/>
        <v>-3.1120000000009895</v>
      </c>
    </row>
    <row r="30" spans="1:13" ht="15">
      <c r="A30" s="1">
        <v>29</v>
      </c>
      <c r="B30" s="91" t="s">
        <v>121</v>
      </c>
      <c r="C30" s="10">
        <v>2519</v>
      </c>
      <c r="D30" s="166">
        <v>2493.6963378808377</v>
      </c>
      <c r="E30" s="11">
        <v>2511</v>
      </c>
      <c r="F30" s="41">
        <f t="shared" si="0"/>
        <v>0.0012955366158065786</v>
      </c>
      <c r="G30" s="41">
        <f t="shared" si="5"/>
        <v>-0.0031758634378721714</v>
      </c>
      <c r="H30" s="10">
        <f t="shared" si="3"/>
        <v>-8</v>
      </c>
      <c r="I30" s="35">
        <f t="shared" si="1"/>
        <v>-0.0013074031704526884</v>
      </c>
      <c r="J30" s="11">
        <v>2484.469</v>
      </c>
      <c r="K30" s="14">
        <v>2507.966</v>
      </c>
      <c r="L30" s="35">
        <f t="shared" si="4"/>
        <v>0.009457554109147606</v>
      </c>
      <c r="M30" s="14">
        <f t="shared" si="2"/>
        <v>23.496999999999844</v>
      </c>
    </row>
    <row r="31" spans="1:13" ht="15">
      <c r="A31" s="1">
        <v>30</v>
      </c>
      <c r="B31" s="91" t="s">
        <v>122</v>
      </c>
      <c r="C31" s="10">
        <v>3282</v>
      </c>
      <c r="D31" s="166">
        <v>3110.8107872600012</v>
      </c>
      <c r="E31" s="11">
        <v>3118</v>
      </c>
      <c r="F31" s="41">
        <f t="shared" si="0"/>
        <v>0.0016087149215790171</v>
      </c>
      <c r="G31" s="41">
        <f t="shared" si="5"/>
        <v>-0.049969530773918344</v>
      </c>
      <c r="H31" s="10">
        <f t="shared" si="3"/>
        <v>-164</v>
      </c>
      <c r="I31" s="35">
        <f t="shared" si="1"/>
        <v>-0.026801764994280112</v>
      </c>
      <c r="J31" s="11">
        <v>3081.503</v>
      </c>
      <c r="K31" s="14">
        <v>3091.921</v>
      </c>
      <c r="L31" s="35">
        <f t="shared" si="4"/>
        <v>0.003380817737318336</v>
      </c>
      <c r="M31" s="14">
        <f t="shared" si="2"/>
        <v>10.417999999999665</v>
      </c>
    </row>
    <row r="32" spans="1:13" ht="15">
      <c r="A32" s="1">
        <v>31</v>
      </c>
      <c r="B32" s="91" t="s">
        <v>123</v>
      </c>
      <c r="C32" s="10">
        <v>37054</v>
      </c>
      <c r="D32" s="166">
        <v>37462.85958855648</v>
      </c>
      <c r="E32" s="11">
        <v>37563</v>
      </c>
      <c r="F32" s="41">
        <f t="shared" si="0"/>
        <v>0.019380422899061136</v>
      </c>
      <c r="G32" s="41">
        <f t="shared" si="5"/>
        <v>0.01373670858746694</v>
      </c>
      <c r="H32" s="10">
        <f t="shared" si="3"/>
        <v>509</v>
      </c>
      <c r="I32" s="35">
        <f t="shared" si="1"/>
        <v>0.08318352672005229</v>
      </c>
      <c r="J32" s="11">
        <v>37627.87</v>
      </c>
      <c r="K32" s="14">
        <v>37668.84</v>
      </c>
      <c r="L32" s="35">
        <f t="shared" si="4"/>
        <v>0.0010888206002623558</v>
      </c>
      <c r="M32" s="14">
        <f t="shared" si="2"/>
        <v>40.96999999999389</v>
      </c>
    </row>
    <row r="33" spans="1:13" ht="15">
      <c r="A33" s="1">
        <v>32</v>
      </c>
      <c r="B33" s="91" t="s">
        <v>124</v>
      </c>
      <c r="C33" s="10">
        <v>11241</v>
      </c>
      <c r="D33" s="166">
        <v>10776.946725452639</v>
      </c>
      <c r="E33" s="11">
        <v>10790</v>
      </c>
      <c r="F33" s="41">
        <f t="shared" si="0"/>
        <v>0.00556704105318717</v>
      </c>
      <c r="G33" s="41">
        <f t="shared" si="5"/>
        <v>-0.04012098567743083</v>
      </c>
      <c r="H33" s="10">
        <f t="shared" si="3"/>
        <v>-451</v>
      </c>
      <c r="I33" s="35">
        <f t="shared" si="1"/>
        <v>-0.07370485373427031</v>
      </c>
      <c r="J33" s="11">
        <v>10813.61</v>
      </c>
      <c r="K33" s="14">
        <v>10770.66</v>
      </c>
      <c r="L33" s="35">
        <f t="shared" si="4"/>
        <v>-0.003971846589621849</v>
      </c>
      <c r="M33" s="14">
        <f t="shared" si="2"/>
        <v>-42.95000000000073</v>
      </c>
    </row>
    <row r="34" spans="1:13" ht="15">
      <c r="A34" s="1">
        <v>33</v>
      </c>
      <c r="B34" s="91" t="s">
        <v>125</v>
      </c>
      <c r="C34" s="10">
        <v>44344</v>
      </c>
      <c r="D34" s="166">
        <v>43044.0226367365</v>
      </c>
      <c r="E34" s="11">
        <v>42926</v>
      </c>
      <c r="F34" s="41">
        <f aca="true" t="shared" si="6" ref="F34:F65">E34/$E$83</f>
        <v>0.022147433201956668</v>
      </c>
      <c r="G34" s="41">
        <f aca="true" t="shared" si="7" ref="G34:G65">(E34-C34)/C34</f>
        <v>-0.03197726862709724</v>
      </c>
      <c r="H34" s="10">
        <f aca="true" t="shared" si="8" ref="H34:H65">E34-C34</f>
        <v>-1418</v>
      </c>
      <c r="I34" s="35">
        <f aca="true" t="shared" si="9" ref="I34:I65">H34/$H$83</f>
        <v>-0.231737211962739</v>
      </c>
      <c r="J34" s="11">
        <v>42931.46</v>
      </c>
      <c r="K34" s="14">
        <v>42879.9</v>
      </c>
      <c r="L34" s="35">
        <f aca="true" t="shared" si="10" ref="L34:L65">(K34-J34)/J34</f>
        <v>-0.00120098408020593</v>
      </c>
      <c r="M34" s="14">
        <f aca="true" t="shared" si="11" ref="M34:M65">K34-J34</f>
        <v>-51.55999999999767</v>
      </c>
    </row>
    <row r="35" spans="1:13" ht="15">
      <c r="A35" s="1">
        <v>34</v>
      </c>
      <c r="B35" s="91" t="s">
        <v>126</v>
      </c>
      <c r="C35" s="10">
        <v>453704</v>
      </c>
      <c r="D35" s="166">
        <v>475033.11437707563</v>
      </c>
      <c r="E35" s="11">
        <v>477728</v>
      </c>
      <c r="F35" s="41">
        <f t="shared" si="6"/>
        <v>0.24648112958822987</v>
      </c>
      <c r="G35" s="41">
        <f t="shared" si="7"/>
        <v>0.05295082256272812</v>
      </c>
      <c r="H35" s="10">
        <f t="shared" si="8"/>
        <v>24024</v>
      </c>
      <c r="I35" s="35">
        <f t="shared" si="9"/>
        <v>3.926131720869423</v>
      </c>
      <c r="J35" s="11">
        <v>478005.7</v>
      </c>
      <c r="K35" s="14">
        <v>478577</v>
      </c>
      <c r="L35" s="35">
        <f t="shared" si="10"/>
        <v>0.0011951740324435218</v>
      </c>
      <c r="M35" s="14">
        <f t="shared" si="11"/>
        <v>571.2999999999884</v>
      </c>
    </row>
    <row r="36" spans="1:13" ht="15">
      <c r="A36" s="1">
        <v>35</v>
      </c>
      <c r="B36" s="91" t="s">
        <v>127</v>
      </c>
      <c r="C36" s="10">
        <v>126607</v>
      </c>
      <c r="D36" s="166">
        <v>115671.75944620492</v>
      </c>
      <c r="E36" s="11">
        <v>116311</v>
      </c>
      <c r="F36" s="41">
        <f t="shared" si="6"/>
        <v>0.06001001964200676</v>
      </c>
      <c r="G36" s="41">
        <f t="shared" si="7"/>
        <v>-0.08132251771229079</v>
      </c>
      <c r="H36" s="10">
        <f t="shared" si="8"/>
        <v>-10296</v>
      </c>
      <c r="I36" s="35">
        <f t="shared" si="9"/>
        <v>-1.6826278803726098</v>
      </c>
      <c r="J36" s="11">
        <v>114436.7</v>
      </c>
      <c r="K36" s="14">
        <v>113926.1</v>
      </c>
      <c r="L36" s="35">
        <f t="shared" si="10"/>
        <v>-0.00446185533137526</v>
      </c>
      <c r="M36" s="14">
        <f t="shared" si="11"/>
        <v>-510.59999999999127</v>
      </c>
    </row>
    <row r="37" spans="1:13" ht="15">
      <c r="A37" s="1">
        <v>36</v>
      </c>
      <c r="B37" s="91" t="s">
        <v>128</v>
      </c>
      <c r="C37" s="10">
        <v>4583</v>
      </c>
      <c r="D37" s="166">
        <v>4570.769305096347</v>
      </c>
      <c r="E37" s="11">
        <v>4611</v>
      </c>
      <c r="F37" s="41">
        <f t="shared" si="6"/>
        <v>0.002379020045991292</v>
      </c>
      <c r="G37" s="41">
        <f t="shared" si="7"/>
        <v>0.006109535238926467</v>
      </c>
      <c r="H37" s="10">
        <f t="shared" si="8"/>
        <v>28</v>
      </c>
      <c r="I37" s="35">
        <f t="shared" si="9"/>
        <v>0.004575911096584409</v>
      </c>
      <c r="J37" s="11">
        <v>4574.771</v>
      </c>
      <c r="K37" s="14">
        <v>4595.503</v>
      </c>
      <c r="L37" s="35">
        <f t="shared" si="10"/>
        <v>0.004531811537670404</v>
      </c>
      <c r="M37" s="14">
        <f t="shared" si="11"/>
        <v>20.73199999999997</v>
      </c>
    </row>
    <row r="38" spans="1:13" ht="15">
      <c r="A38" s="1">
        <v>37</v>
      </c>
      <c r="B38" s="91" t="s">
        <v>129</v>
      </c>
      <c r="C38" s="10">
        <v>9362</v>
      </c>
      <c r="D38" s="166">
        <v>9258.585505601595</v>
      </c>
      <c r="E38" s="11">
        <v>9387</v>
      </c>
      <c r="F38" s="41">
        <f t="shared" si="6"/>
        <v>0.004843170932925668</v>
      </c>
      <c r="G38" s="41">
        <f t="shared" si="7"/>
        <v>0.0026703695791497543</v>
      </c>
      <c r="H38" s="10">
        <f t="shared" si="8"/>
        <v>25</v>
      </c>
      <c r="I38" s="35">
        <f t="shared" si="9"/>
        <v>0.004085634907664651</v>
      </c>
      <c r="J38" s="11">
        <v>9253.951</v>
      </c>
      <c r="K38" s="14">
        <v>9329.781</v>
      </c>
      <c r="L38" s="35">
        <f t="shared" si="10"/>
        <v>0.008194337748276574</v>
      </c>
      <c r="M38" s="14">
        <f t="shared" si="11"/>
        <v>75.83000000000175</v>
      </c>
    </row>
    <row r="39" spans="1:13" ht="15">
      <c r="A39" s="1">
        <v>38</v>
      </c>
      <c r="B39" s="91" t="s">
        <v>130</v>
      </c>
      <c r="C39" s="10">
        <v>30043</v>
      </c>
      <c r="D39" s="166">
        <v>30282.17647846818</v>
      </c>
      <c r="E39" s="11">
        <v>30318</v>
      </c>
      <c r="F39" s="41">
        <f t="shared" si="6"/>
        <v>0.015642405064923873</v>
      </c>
      <c r="G39" s="41">
        <f t="shared" si="7"/>
        <v>0.009153546583230702</v>
      </c>
      <c r="H39" s="10">
        <f t="shared" si="8"/>
        <v>275</v>
      </c>
      <c r="I39" s="35">
        <f t="shared" si="9"/>
        <v>0.044941983984311165</v>
      </c>
      <c r="J39" s="11">
        <v>30269.76</v>
      </c>
      <c r="K39" s="14">
        <v>30275.32</v>
      </c>
      <c r="L39" s="35">
        <f t="shared" si="10"/>
        <v>0.00018368166777672865</v>
      </c>
      <c r="M39" s="14">
        <f t="shared" si="11"/>
        <v>5.56000000000131</v>
      </c>
    </row>
    <row r="40" spans="1:13" ht="15">
      <c r="A40" s="1">
        <v>39</v>
      </c>
      <c r="B40" s="91" t="s">
        <v>131</v>
      </c>
      <c r="C40" s="10">
        <v>9847</v>
      </c>
      <c r="D40" s="166">
        <v>9731.704265633642</v>
      </c>
      <c r="E40" s="11">
        <v>9738</v>
      </c>
      <c r="F40" s="41">
        <f t="shared" si="6"/>
        <v>0.005024267449113684</v>
      </c>
      <c r="G40" s="41">
        <f t="shared" si="7"/>
        <v>-0.011069361226769575</v>
      </c>
      <c r="H40" s="10">
        <f t="shared" si="8"/>
        <v>-109</v>
      </c>
      <c r="I40" s="35">
        <f t="shared" si="9"/>
        <v>-0.01781336819741788</v>
      </c>
      <c r="J40" s="11">
        <v>9752.41</v>
      </c>
      <c r="K40" s="14">
        <v>9736.13</v>
      </c>
      <c r="L40" s="35">
        <f t="shared" si="10"/>
        <v>-0.0016693309653717035</v>
      </c>
      <c r="M40" s="14">
        <f t="shared" si="11"/>
        <v>-16.280000000000655</v>
      </c>
    </row>
    <row r="41" spans="1:13" ht="15">
      <c r="A41" s="1">
        <v>40</v>
      </c>
      <c r="B41" s="91" t="s">
        <v>132</v>
      </c>
      <c r="C41" s="10">
        <v>5442</v>
      </c>
      <c r="D41" s="166">
        <v>5270.732915172813</v>
      </c>
      <c r="E41" s="11">
        <v>5312</v>
      </c>
      <c r="F41" s="41">
        <f t="shared" si="6"/>
        <v>0.0027406971338767606</v>
      </c>
      <c r="G41" s="41">
        <f t="shared" si="7"/>
        <v>-0.02388827636898199</v>
      </c>
      <c r="H41" s="10">
        <f t="shared" si="8"/>
        <v>-130</v>
      </c>
      <c r="I41" s="35">
        <f t="shared" si="9"/>
        <v>-0.021245301519856187</v>
      </c>
      <c r="J41" s="11">
        <v>5279.134</v>
      </c>
      <c r="K41" s="14">
        <v>5298.912</v>
      </c>
      <c r="L41" s="35">
        <f t="shared" si="10"/>
        <v>0.0037464478075381774</v>
      </c>
      <c r="M41" s="14">
        <f t="shared" si="11"/>
        <v>19.778000000000247</v>
      </c>
    </row>
    <row r="42" spans="1:13" ht="15">
      <c r="A42" s="1">
        <v>41</v>
      </c>
      <c r="B42" s="91" t="s">
        <v>133</v>
      </c>
      <c r="C42" s="10">
        <v>36114</v>
      </c>
      <c r="D42" s="166">
        <v>32464.706561076317</v>
      </c>
      <c r="E42" s="11">
        <v>32427</v>
      </c>
      <c r="F42" s="41">
        <f t="shared" si="6"/>
        <v>0.016730531995523667</v>
      </c>
      <c r="G42" s="41">
        <f t="shared" si="7"/>
        <v>-0.10209337099185911</v>
      </c>
      <c r="H42" s="10">
        <f t="shared" si="8"/>
        <v>-3687</v>
      </c>
      <c r="I42" s="35">
        <f t="shared" si="9"/>
        <v>-0.6025494361823828</v>
      </c>
      <c r="J42" s="11">
        <v>32064.55</v>
      </c>
      <c r="K42" s="14">
        <v>31713.24</v>
      </c>
      <c r="L42" s="35">
        <f t="shared" si="10"/>
        <v>-0.010956336514936205</v>
      </c>
      <c r="M42" s="14">
        <f t="shared" si="11"/>
        <v>-351.3099999999977</v>
      </c>
    </row>
    <row r="43" spans="1:13" ht="15">
      <c r="A43" s="1">
        <v>42</v>
      </c>
      <c r="B43" s="91" t="s">
        <v>134</v>
      </c>
      <c r="C43" s="10">
        <v>54658</v>
      </c>
      <c r="D43" s="166">
        <v>56168.749848830266</v>
      </c>
      <c r="E43" s="11">
        <v>56403</v>
      </c>
      <c r="F43" s="41">
        <f t="shared" si="6"/>
        <v>0.029100817101289707</v>
      </c>
      <c r="G43" s="41">
        <f t="shared" si="7"/>
        <v>0.03192579311354239</v>
      </c>
      <c r="H43" s="10">
        <f t="shared" si="8"/>
        <v>1745</v>
      </c>
      <c r="I43" s="35">
        <f t="shared" si="9"/>
        <v>0.2851773165549926</v>
      </c>
      <c r="J43" s="11">
        <v>56170.87</v>
      </c>
      <c r="K43" s="14">
        <v>56372.82</v>
      </c>
      <c r="L43" s="35">
        <f t="shared" si="10"/>
        <v>0.003595279902198365</v>
      </c>
      <c r="M43" s="14">
        <f t="shared" si="11"/>
        <v>201.9499999999971</v>
      </c>
    </row>
    <row r="44" spans="1:13" ht="15">
      <c r="A44" s="1">
        <v>43</v>
      </c>
      <c r="B44" s="91" t="s">
        <v>135</v>
      </c>
      <c r="C44" s="10">
        <v>12192</v>
      </c>
      <c r="D44" s="166">
        <v>12411.694612797146</v>
      </c>
      <c r="E44" s="11">
        <v>12495</v>
      </c>
      <c r="F44" s="41">
        <f t="shared" si="6"/>
        <v>0.006446726409599044</v>
      </c>
      <c r="G44" s="41">
        <f t="shared" si="7"/>
        <v>0.02485236220472441</v>
      </c>
      <c r="H44" s="10">
        <f t="shared" si="8"/>
        <v>303</v>
      </c>
      <c r="I44" s="35">
        <f t="shared" si="9"/>
        <v>0.049517895080895574</v>
      </c>
      <c r="J44" s="11">
        <v>12368.16</v>
      </c>
      <c r="K44" s="14">
        <v>12418.7</v>
      </c>
      <c r="L44" s="35">
        <f t="shared" si="10"/>
        <v>0.00408629901294945</v>
      </c>
      <c r="M44" s="14">
        <f t="shared" si="11"/>
        <v>50.54000000000087</v>
      </c>
    </row>
    <row r="45" spans="1:13" ht="15">
      <c r="A45" s="1">
        <v>44</v>
      </c>
      <c r="B45" s="91" t="s">
        <v>136</v>
      </c>
      <c r="C45" s="10">
        <v>14774</v>
      </c>
      <c r="D45" s="166">
        <v>14864.812130208187</v>
      </c>
      <c r="E45" s="11">
        <v>14948</v>
      </c>
      <c r="F45" s="41">
        <f t="shared" si="6"/>
        <v>0.007712338244952902</v>
      </c>
      <c r="G45" s="41">
        <f t="shared" si="7"/>
        <v>0.01177744686611615</v>
      </c>
      <c r="H45" s="10">
        <f t="shared" si="8"/>
        <v>174</v>
      </c>
      <c r="I45" s="35">
        <f t="shared" si="9"/>
        <v>0.02843601895734597</v>
      </c>
      <c r="J45" s="11">
        <v>14813.82</v>
      </c>
      <c r="K45" s="14">
        <v>14846.24</v>
      </c>
      <c r="L45" s="35">
        <f t="shared" si="10"/>
        <v>0.0021884969575707057</v>
      </c>
      <c r="M45" s="14">
        <f t="shared" si="11"/>
        <v>32.42000000000007</v>
      </c>
    </row>
    <row r="46" spans="1:13" ht="15">
      <c r="A46" s="1">
        <v>45</v>
      </c>
      <c r="B46" s="91" t="s">
        <v>137</v>
      </c>
      <c r="C46" s="10">
        <v>32957</v>
      </c>
      <c r="D46" s="166">
        <v>35052.287767032205</v>
      </c>
      <c r="E46" s="11">
        <v>35375</v>
      </c>
      <c r="F46" s="41">
        <f t="shared" si="6"/>
        <v>0.018251536353706778</v>
      </c>
      <c r="G46" s="41">
        <f t="shared" si="7"/>
        <v>0.07336832842795157</v>
      </c>
      <c r="H46" s="10">
        <f t="shared" si="8"/>
        <v>2418</v>
      </c>
      <c r="I46" s="35">
        <f t="shared" si="9"/>
        <v>0.39516260826932503</v>
      </c>
      <c r="J46" s="11">
        <v>35020.04</v>
      </c>
      <c r="K46" s="14">
        <v>35283.52</v>
      </c>
      <c r="L46" s="35">
        <f t="shared" si="10"/>
        <v>0.007523692148838091</v>
      </c>
      <c r="M46" s="14">
        <f t="shared" si="11"/>
        <v>263.4799999999959</v>
      </c>
    </row>
    <row r="47" spans="1:13" ht="15">
      <c r="A47" s="1">
        <v>46</v>
      </c>
      <c r="B47" s="91" t="s">
        <v>138</v>
      </c>
      <c r="C47" s="10">
        <v>22688</v>
      </c>
      <c r="D47" s="166">
        <v>22331.348261972584</v>
      </c>
      <c r="E47" s="11">
        <v>22537</v>
      </c>
      <c r="F47" s="41">
        <f t="shared" si="6"/>
        <v>0.01162784098384423</v>
      </c>
      <c r="G47" s="41">
        <f t="shared" si="7"/>
        <v>-0.006655500705218618</v>
      </c>
      <c r="H47" s="10">
        <f t="shared" si="8"/>
        <v>-151</v>
      </c>
      <c r="I47" s="35">
        <f t="shared" si="9"/>
        <v>-0.024677234842294494</v>
      </c>
      <c r="J47" s="11">
        <v>22278.77</v>
      </c>
      <c r="K47" s="14">
        <v>22374.22</v>
      </c>
      <c r="L47" s="35">
        <f t="shared" si="10"/>
        <v>0.004284347834283523</v>
      </c>
      <c r="M47" s="14">
        <f t="shared" si="11"/>
        <v>95.45000000000073</v>
      </c>
    </row>
    <row r="48" spans="1:13" ht="15">
      <c r="A48" s="1">
        <v>47</v>
      </c>
      <c r="B48" s="91" t="s">
        <v>139</v>
      </c>
      <c r="C48" s="10">
        <v>8358</v>
      </c>
      <c r="D48" s="166">
        <v>8868.815220606919</v>
      </c>
      <c r="E48" s="11">
        <v>8925</v>
      </c>
      <c r="F48" s="41">
        <f t="shared" si="6"/>
        <v>0.0046048045782850315</v>
      </c>
      <c r="G48" s="41">
        <f t="shared" si="7"/>
        <v>0.0678391959798995</v>
      </c>
      <c r="H48" s="10">
        <f t="shared" si="8"/>
        <v>567</v>
      </c>
      <c r="I48" s="35">
        <f t="shared" si="9"/>
        <v>0.09266219970583428</v>
      </c>
      <c r="J48" s="11">
        <v>8945.469</v>
      </c>
      <c r="K48" s="14">
        <v>8981.629</v>
      </c>
      <c r="L48" s="35">
        <f t="shared" si="10"/>
        <v>0.004042269891047823</v>
      </c>
      <c r="M48" s="14">
        <f t="shared" si="11"/>
        <v>36.16000000000167</v>
      </c>
    </row>
    <row r="49" spans="1:13" ht="15">
      <c r="A49" s="1">
        <v>48</v>
      </c>
      <c r="B49" s="91" t="s">
        <v>140</v>
      </c>
      <c r="C49" s="10">
        <v>37302</v>
      </c>
      <c r="D49" s="166">
        <v>37036.21426965697</v>
      </c>
      <c r="E49" s="11">
        <v>37201</v>
      </c>
      <c r="F49" s="41">
        <f t="shared" si="6"/>
        <v>0.019193650993476915</v>
      </c>
      <c r="G49" s="41">
        <f t="shared" si="7"/>
        <v>-0.002707629617714868</v>
      </c>
      <c r="H49" s="10">
        <f t="shared" si="8"/>
        <v>-101</v>
      </c>
      <c r="I49" s="35">
        <f t="shared" si="9"/>
        <v>-0.01650596502696519</v>
      </c>
      <c r="J49" s="11">
        <v>36975.02</v>
      </c>
      <c r="K49" s="14">
        <v>37031.49</v>
      </c>
      <c r="L49" s="35">
        <f t="shared" si="10"/>
        <v>0.0015272473145383333</v>
      </c>
      <c r="M49" s="14">
        <f t="shared" si="11"/>
        <v>56.470000000001164</v>
      </c>
    </row>
    <row r="50" spans="1:13" ht="15">
      <c r="A50" s="1">
        <v>49</v>
      </c>
      <c r="B50" s="91" t="s">
        <v>141</v>
      </c>
      <c r="C50" s="10">
        <v>4155</v>
      </c>
      <c r="D50" s="166">
        <v>3966.4707054308533</v>
      </c>
      <c r="E50" s="11">
        <v>4002</v>
      </c>
      <c r="F50" s="41">
        <f t="shared" si="6"/>
        <v>0.002064809851237725</v>
      </c>
      <c r="G50" s="41">
        <f t="shared" si="7"/>
        <v>-0.0368231046931408</v>
      </c>
      <c r="H50" s="10">
        <f t="shared" si="8"/>
        <v>-153</v>
      </c>
      <c r="I50" s="35">
        <f t="shared" si="9"/>
        <v>-0.025004085634907663</v>
      </c>
      <c r="J50" s="11">
        <v>3958.338</v>
      </c>
      <c r="K50" s="14">
        <v>3959.211</v>
      </c>
      <c r="L50" s="35">
        <f t="shared" si="10"/>
        <v>0.0002205471084075166</v>
      </c>
      <c r="M50" s="14">
        <f t="shared" si="11"/>
        <v>0.8729999999995925</v>
      </c>
    </row>
    <row r="51" spans="1:13" ht="15">
      <c r="A51" s="1">
        <v>50</v>
      </c>
      <c r="B51" s="91" t="s">
        <v>142</v>
      </c>
      <c r="C51" s="10">
        <v>9136</v>
      </c>
      <c r="D51" s="166">
        <v>9346.07175521975</v>
      </c>
      <c r="E51" s="11">
        <v>9370</v>
      </c>
      <c r="F51" s="41">
        <f t="shared" si="6"/>
        <v>0.004834399876586078</v>
      </c>
      <c r="G51" s="41">
        <f t="shared" si="7"/>
        <v>0.025612959719789843</v>
      </c>
      <c r="H51" s="10">
        <f t="shared" si="8"/>
        <v>234</v>
      </c>
      <c r="I51" s="35">
        <f t="shared" si="9"/>
        <v>0.03824154273574113</v>
      </c>
      <c r="J51" s="11">
        <v>9340.819</v>
      </c>
      <c r="K51" s="14">
        <v>9382.872</v>
      </c>
      <c r="L51" s="35">
        <f t="shared" si="10"/>
        <v>0.004502067752303078</v>
      </c>
      <c r="M51" s="14">
        <f t="shared" si="11"/>
        <v>42.052999999999884</v>
      </c>
    </row>
    <row r="52" spans="1:13" ht="15">
      <c r="A52" s="1">
        <v>51</v>
      </c>
      <c r="B52" s="91" t="s">
        <v>143</v>
      </c>
      <c r="C52" s="10">
        <v>8578</v>
      </c>
      <c r="D52" s="166">
        <v>8577.425671933841</v>
      </c>
      <c r="E52" s="11">
        <v>8593</v>
      </c>
      <c r="F52" s="41">
        <f t="shared" si="6"/>
        <v>0.004433511007417734</v>
      </c>
      <c r="G52" s="41">
        <f t="shared" si="7"/>
        <v>0.0017486593611564468</v>
      </c>
      <c r="H52" s="10">
        <f t="shared" si="8"/>
        <v>15</v>
      </c>
      <c r="I52" s="35">
        <f t="shared" si="9"/>
        <v>0.0024513809445987906</v>
      </c>
      <c r="J52" s="11">
        <v>8597.935</v>
      </c>
      <c r="K52" s="14">
        <v>8583.148</v>
      </c>
      <c r="L52" s="35">
        <f t="shared" si="10"/>
        <v>-0.0017198315642070175</v>
      </c>
      <c r="M52" s="14">
        <f t="shared" si="11"/>
        <v>-14.787000000000262</v>
      </c>
    </row>
    <row r="53" spans="1:13" ht="15">
      <c r="A53" s="1">
        <v>52</v>
      </c>
      <c r="B53" s="91" t="s">
        <v>144</v>
      </c>
      <c r="C53" s="10">
        <v>16084</v>
      </c>
      <c r="D53" s="166">
        <v>15380.565208705215</v>
      </c>
      <c r="E53" s="11">
        <v>15423</v>
      </c>
      <c r="F53" s="41">
        <f t="shared" si="6"/>
        <v>0.007957411877970872</v>
      </c>
      <c r="G53" s="41">
        <f t="shared" si="7"/>
        <v>-0.04109674210395424</v>
      </c>
      <c r="H53" s="10">
        <f t="shared" si="8"/>
        <v>-661</v>
      </c>
      <c r="I53" s="35">
        <f t="shared" si="9"/>
        <v>-0.10802418695865337</v>
      </c>
      <c r="J53" s="11">
        <v>15446.11</v>
      </c>
      <c r="K53" s="14">
        <v>15404.3</v>
      </c>
      <c r="L53" s="35">
        <f t="shared" si="10"/>
        <v>-0.0027068303928951243</v>
      </c>
      <c r="M53" s="14">
        <f t="shared" si="11"/>
        <v>-41.81000000000131</v>
      </c>
    </row>
    <row r="54" spans="1:13" ht="15">
      <c r="A54" s="1">
        <v>53</v>
      </c>
      <c r="B54" s="91" t="s">
        <v>145</v>
      </c>
      <c r="C54" s="10">
        <v>7834</v>
      </c>
      <c r="D54" s="166">
        <v>7925.001739213128</v>
      </c>
      <c r="E54" s="11">
        <v>7958</v>
      </c>
      <c r="F54" s="41">
        <f t="shared" si="6"/>
        <v>0.004105886255909499</v>
      </c>
      <c r="G54" s="41">
        <f t="shared" si="7"/>
        <v>0.01582844013275466</v>
      </c>
      <c r="H54" s="10">
        <f t="shared" si="8"/>
        <v>124</v>
      </c>
      <c r="I54" s="35">
        <f t="shared" si="9"/>
        <v>0.020264749142016668</v>
      </c>
      <c r="J54" s="11">
        <v>7753.492</v>
      </c>
      <c r="K54" s="14">
        <v>7764.025</v>
      </c>
      <c r="L54" s="35">
        <f t="shared" si="10"/>
        <v>0.0013584846672956453</v>
      </c>
      <c r="M54" s="14">
        <f t="shared" si="11"/>
        <v>10.532999999999447</v>
      </c>
    </row>
    <row r="55" spans="1:13" ht="15">
      <c r="A55" s="1">
        <v>54</v>
      </c>
      <c r="B55" s="91" t="s">
        <v>146</v>
      </c>
      <c r="C55" s="10">
        <v>23731</v>
      </c>
      <c r="D55" s="166">
        <v>23847.88262596333</v>
      </c>
      <c r="E55" s="11">
        <v>23974</v>
      </c>
      <c r="F55" s="41">
        <f t="shared" si="6"/>
        <v>0.012369253216784913</v>
      </c>
      <c r="G55" s="41">
        <f t="shared" si="7"/>
        <v>0.010239770763979604</v>
      </c>
      <c r="H55" s="10">
        <f t="shared" si="8"/>
        <v>243</v>
      </c>
      <c r="I55" s="35">
        <f t="shared" si="9"/>
        <v>0.03971237130250041</v>
      </c>
      <c r="J55" s="11">
        <v>23590.17</v>
      </c>
      <c r="K55" s="14">
        <v>23627.38</v>
      </c>
      <c r="L55" s="35">
        <f t="shared" si="10"/>
        <v>0.001577351922432215</v>
      </c>
      <c r="M55" s="14">
        <f t="shared" si="11"/>
        <v>37.210000000002765</v>
      </c>
    </row>
    <row r="56" spans="1:13" ht="15">
      <c r="A56" s="1">
        <v>55</v>
      </c>
      <c r="B56" s="91" t="s">
        <v>147</v>
      </c>
      <c r="C56" s="10">
        <v>28271</v>
      </c>
      <c r="D56" s="166">
        <v>26701.608955656397</v>
      </c>
      <c r="E56" s="11">
        <v>26663</v>
      </c>
      <c r="F56" s="41">
        <f t="shared" si="6"/>
        <v>0.013756627951911909</v>
      </c>
      <c r="G56" s="41">
        <f t="shared" si="7"/>
        <v>-0.05687807293693184</v>
      </c>
      <c r="H56" s="10">
        <f t="shared" si="8"/>
        <v>-1608</v>
      </c>
      <c r="I56" s="35">
        <f t="shared" si="9"/>
        <v>-0.26278803726099037</v>
      </c>
      <c r="J56" s="11">
        <v>26623.92</v>
      </c>
      <c r="K56" s="14">
        <v>26546.91</v>
      </c>
      <c r="L56" s="35">
        <f t="shared" si="10"/>
        <v>-0.0028925116962490276</v>
      </c>
      <c r="M56" s="14">
        <f t="shared" si="11"/>
        <v>-77.0099999999984</v>
      </c>
    </row>
    <row r="57" spans="1:13" ht="15">
      <c r="A57" s="1">
        <v>56</v>
      </c>
      <c r="B57" s="91" t="s">
        <v>148</v>
      </c>
      <c r="C57" s="10">
        <v>3127</v>
      </c>
      <c r="D57" s="166">
        <v>3001.598488323952</v>
      </c>
      <c r="E57" s="11">
        <v>3059</v>
      </c>
      <c r="F57" s="41">
        <f t="shared" si="6"/>
        <v>0.0015782741966357324</v>
      </c>
      <c r="G57" s="41">
        <f t="shared" si="7"/>
        <v>-0.021746082507195393</v>
      </c>
      <c r="H57" s="10">
        <f t="shared" si="8"/>
        <v>-68</v>
      </c>
      <c r="I57" s="35">
        <f t="shared" si="9"/>
        <v>-0.011112926948847851</v>
      </c>
      <c r="J57" s="11">
        <v>2962.248</v>
      </c>
      <c r="K57" s="14">
        <v>3021.704</v>
      </c>
      <c r="L57" s="35">
        <f t="shared" si="10"/>
        <v>0.020071243190982028</v>
      </c>
      <c r="M57" s="14">
        <f t="shared" si="11"/>
        <v>59.45600000000013</v>
      </c>
    </row>
    <row r="58" spans="1:13" ht="15">
      <c r="A58" s="1">
        <v>57</v>
      </c>
      <c r="B58" s="91" t="s">
        <v>149</v>
      </c>
      <c r="C58" s="10">
        <v>4623</v>
      </c>
      <c r="D58" s="166">
        <v>4558.721039692663</v>
      </c>
      <c r="E58" s="11">
        <v>4597</v>
      </c>
      <c r="F58" s="41">
        <f t="shared" si="6"/>
        <v>0.002371796823123394</v>
      </c>
      <c r="G58" s="41">
        <f t="shared" si="7"/>
        <v>-0.0056240536448193814</v>
      </c>
      <c r="H58" s="10">
        <f t="shared" si="8"/>
        <v>-26</v>
      </c>
      <c r="I58" s="35">
        <f t="shared" si="9"/>
        <v>-0.004249060303971237</v>
      </c>
      <c r="J58" s="11">
        <v>4558.895</v>
      </c>
      <c r="K58" s="14">
        <v>4568.289</v>
      </c>
      <c r="L58" s="35">
        <f t="shared" si="10"/>
        <v>0.0020605870501512586</v>
      </c>
      <c r="M58" s="14">
        <f t="shared" si="11"/>
        <v>9.393999999999323</v>
      </c>
    </row>
    <row r="59" spans="1:13" ht="15">
      <c r="A59" s="1">
        <v>58</v>
      </c>
      <c r="B59" s="91" t="s">
        <v>150</v>
      </c>
      <c r="C59" s="10">
        <v>12085</v>
      </c>
      <c r="D59" s="166">
        <v>11638.012517971962</v>
      </c>
      <c r="E59" s="11">
        <v>11698</v>
      </c>
      <c r="F59" s="41">
        <f t="shared" si="6"/>
        <v>0.006035518650619417</v>
      </c>
      <c r="G59" s="41">
        <f t="shared" si="7"/>
        <v>-0.03202316921803889</v>
      </c>
      <c r="H59" s="10">
        <f t="shared" si="8"/>
        <v>-387</v>
      </c>
      <c r="I59" s="35">
        <f t="shared" si="9"/>
        <v>-0.0632456283706488</v>
      </c>
      <c r="J59" s="11">
        <v>12187.88</v>
      </c>
      <c r="K59" s="14">
        <v>12021.11</v>
      </c>
      <c r="L59" s="35">
        <f t="shared" si="10"/>
        <v>-0.013683265670485648</v>
      </c>
      <c r="M59" s="14">
        <f t="shared" si="11"/>
        <v>-166.76999999999862</v>
      </c>
    </row>
    <row r="60" spans="1:13" ht="15">
      <c r="A60" s="1">
        <v>59</v>
      </c>
      <c r="B60" s="91" t="s">
        <v>151</v>
      </c>
      <c r="C60" s="10">
        <v>23020</v>
      </c>
      <c r="D60" s="166">
        <v>23233.427943078703</v>
      </c>
      <c r="E60" s="11">
        <v>23409</v>
      </c>
      <c r="F60" s="41">
        <f t="shared" si="6"/>
        <v>0.012077744579616169</v>
      </c>
      <c r="G60" s="41">
        <f t="shared" si="7"/>
        <v>0.01689834926151173</v>
      </c>
      <c r="H60" s="10">
        <f t="shared" si="8"/>
        <v>389</v>
      </c>
      <c r="I60" s="35">
        <f t="shared" si="9"/>
        <v>0.06357247916326197</v>
      </c>
      <c r="J60" s="11">
        <v>23256.75</v>
      </c>
      <c r="K60" s="14">
        <v>23269.78</v>
      </c>
      <c r="L60" s="35">
        <f t="shared" si="10"/>
        <v>0.0005602674492351182</v>
      </c>
      <c r="M60" s="14">
        <f t="shared" si="11"/>
        <v>13.029999999998836</v>
      </c>
    </row>
    <row r="61" spans="1:13" ht="15">
      <c r="A61" s="1">
        <v>60</v>
      </c>
      <c r="B61" s="91" t="s">
        <v>152</v>
      </c>
      <c r="C61" s="10">
        <v>12672</v>
      </c>
      <c r="D61" s="166">
        <v>12524.482447884919</v>
      </c>
      <c r="E61" s="11">
        <v>12610</v>
      </c>
      <c r="F61" s="41">
        <f t="shared" si="6"/>
        <v>0.006506060026013921</v>
      </c>
      <c r="G61" s="41">
        <f t="shared" si="7"/>
        <v>-0.004892676767676768</v>
      </c>
      <c r="H61" s="10">
        <f t="shared" si="8"/>
        <v>-62</v>
      </c>
      <c r="I61" s="35">
        <f t="shared" si="9"/>
        <v>-0.010132374571008334</v>
      </c>
      <c r="J61" s="11">
        <v>12517.45</v>
      </c>
      <c r="K61" s="14">
        <v>12565.17</v>
      </c>
      <c r="L61" s="35">
        <f t="shared" si="10"/>
        <v>0.003812278059828427</v>
      </c>
      <c r="M61" s="14">
        <f t="shared" si="11"/>
        <v>47.719999999999345</v>
      </c>
    </row>
    <row r="62" spans="1:13" ht="15">
      <c r="A62" s="1">
        <v>61</v>
      </c>
      <c r="B62" s="91" t="s">
        <v>153</v>
      </c>
      <c r="C62" s="10">
        <v>18684</v>
      </c>
      <c r="D62" s="166">
        <v>18057.458319021916</v>
      </c>
      <c r="E62" s="11">
        <v>18137</v>
      </c>
      <c r="F62" s="41">
        <f t="shared" si="6"/>
        <v>0.009357685225361973</v>
      </c>
      <c r="G62" s="41">
        <f t="shared" si="7"/>
        <v>-0.0292763862128024</v>
      </c>
      <c r="H62" s="10">
        <f t="shared" si="8"/>
        <v>-547</v>
      </c>
      <c r="I62" s="35">
        <f t="shared" si="9"/>
        <v>-0.08939369177970256</v>
      </c>
      <c r="J62" s="11">
        <v>18016.38</v>
      </c>
      <c r="K62" s="14">
        <v>18078.69</v>
      </c>
      <c r="L62" s="35">
        <f t="shared" si="10"/>
        <v>0.0034585194139997973</v>
      </c>
      <c r="M62" s="14">
        <f t="shared" si="11"/>
        <v>62.30999999999767</v>
      </c>
    </row>
    <row r="63" spans="1:13" ht="15">
      <c r="A63" s="1">
        <v>62</v>
      </c>
      <c r="B63" s="91" t="s">
        <v>154</v>
      </c>
      <c r="C63" s="10">
        <v>1666</v>
      </c>
      <c r="D63" s="166">
        <v>1738.1600727677433</v>
      </c>
      <c r="E63" s="11">
        <v>1756</v>
      </c>
      <c r="F63" s="41">
        <f t="shared" si="6"/>
        <v>0.0009059985254306459</v>
      </c>
      <c r="G63" s="41">
        <f t="shared" si="7"/>
        <v>0.05402160864345738</v>
      </c>
      <c r="H63" s="10">
        <f t="shared" si="8"/>
        <v>90</v>
      </c>
      <c r="I63" s="35">
        <f t="shared" si="9"/>
        <v>0.014708285667592745</v>
      </c>
      <c r="J63" s="11">
        <v>1731.635</v>
      </c>
      <c r="K63" s="14">
        <v>1740.556</v>
      </c>
      <c r="L63" s="35">
        <f t="shared" si="10"/>
        <v>0.005151778521455185</v>
      </c>
      <c r="M63" s="14">
        <f t="shared" si="11"/>
        <v>8.92100000000005</v>
      </c>
    </row>
    <row r="64" spans="1:13" ht="15">
      <c r="A64" s="1">
        <v>63</v>
      </c>
      <c r="B64" s="91" t="s">
        <v>155</v>
      </c>
      <c r="C64" s="10">
        <v>23404</v>
      </c>
      <c r="D64" s="166">
        <v>24858.21464607565</v>
      </c>
      <c r="E64" s="11">
        <v>25364</v>
      </c>
      <c r="F64" s="41">
        <f t="shared" si="6"/>
        <v>0.01308641605866908</v>
      </c>
      <c r="G64" s="41">
        <f t="shared" si="7"/>
        <v>0.08374636814219792</v>
      </c>
      <c r="H64" s="10">
        <f t="shared" si="8"/>
        <v>1960</v>
      </c>
      <c r="I64" s="35">
        <f t="shared" si="9"/>
        <v>0.32031377676090866</v>
      </c>
      <c r="J64" s="11">
        <v>25177.43</v>
      </c>
      <c r="K64" s="14">
        <v>25201.33</v>
      </c>
      <c r="L64" s="35">
        <f t="shared" si="10"/>
        <v>0.0009492628914071632</v>
      </c>
      <c r="M64" s="14">
        <f t="shared" si="11"/>
        <v>23.900000000001455</v>
      </c>
    </row>
    <row r="65" spans="1:13" ht="15">
      <c r="A65" s="1">
        <v>64</v>
      </c>
      <c r="B65" s="91" t="s">
        <v>156</v>
      </c>
      <c r="C65" s="10">
        <v>11586</v>
      </c>
      <c r="D65" s="166">
        <v>11732.642754204218</v>
      </c>
      <c r="E65" s="11">
        <v>11711</v>
      </c>
      <c r="F65" s="41">
        <f t="shared" si="6"/>
        <v>0.006042225928996751</v>
      </c>
      <c r="G65" s="41">
        <f t="shared" si="7"/>
        <v>0.010788883134817883</v>
      </c>
      <c r="H65" s="10">
        <f t="shared" si="8"/>
        <v>125</v>
      </c>
      <c r="I65" s="35">
        <f t="shared" si="9"/>
        <v>0.020428174538323254</v>
      </c>
      <c r="J65" s="11">
        <v>11749.86</v>
      </c>
      <c r="K65" s="14">
        <v>11761.88</v>
      </c>
      <c r="L65" s="35">
        <f t="shared" si="10"/>
        <v>0.001022990912232028</v>
      </c>
      <c r="M65" s="14">
        <f t="shared" si="11"/>
        <v>12.019999999998618</v>
      </c>
    </row>
    <row r="66" spans="1:13" ht="15">
      <c r="A66" s="1">
        <v>65</v>
      </c>
      <c r="B66" s="91" t="s">
        <v>157</v>
      </c>
      <c r="C66" s="10">
        <v>10825</v>
      </c>
      <c r="D66" s="166">
        <v>10604.988604040183</v>
      </c>
      <c r="E66" s="11">
        <v>10706</v>
      </c>
      <c r="F66" s="41">
        <f aca="true" t="shared" si="12" ref="F66:F83">E66/$E$83</f>
        <v>0.005523701715979781</v>
      </c>
      <c r="G66" s="41">
        <f aca="true" t="shared" si="13" ref="G66:G83">(E66-C66)/C66</f>
        <v>-0.010993071593533488</v>
      </c>
      <c r="H66" s="10">
        <f aca="true" t="shared" si="14" ref="H66:H83">E66-C66</f>
        <v>-119</v>
      </c>
      <c r="I66" s="35">
        <f aca="true" t="shared" si="15" ref="I66:I83">H66/$H$83</f>
        <v>-0.01944762216048374</v>
      </c>
      <c r="J66" s="11">
        <v>10534.06</v>
      </c>
      <c r="K66" s="14">
        <v>10608.06</v>
      </c>
      <c r="L66" s="35">
        <f aca="true" t="shared" si="16" ref="L66:L83">(K66-J66)/J66</f>
        <v>0.007024831831221771</v>
      </c>
      <c r="M66" s="14">
        <f aca="true" t="shared" si="17" ref="M66:M83">K66-J66</f>
        <v>74</v>
      </c>
    </row>
    <row r="67" spans="1:13" ht="15">
      <c r="A67" s="1">
        <v>66</v>
      </c>
      <c r="B67" s="91" t="s">
        <v>158</v>
      </c>
      <c r="C67" s="10">
        <v>9651</v>
      </c>
      <c r="D67" s="166">
        <v>9843.26254868757</v>
      </c>
      <c r="E67" s="11">
        <v>10062</v>
      </c>
      <c r="F67" s="41">
        <f t="shared" si="12"/>
        <v>0.005191433464056469</v>
      </c>
      <c r="G67" s="41">
        <f t="shared" si="13"/>
        <v>0.042586260491140816</v>
      </c>
      <c r="H67" s="10">
        <f t="shared" si="14"/>
        <v>411</v>
      </c>
      <c r="I67" s="35">
        <f t="shared" si="15"/>
        <v>0.06716783788200686</v>
      </c>
      <c r="J67" s="11">
        <v>9804.959</v>
      </c>
      <c r="K67" s="14">
        <v>9894.158</v>
      </c>
      <c r="L67" s="35">
        <f t="shared" si="16"/>
        <v>0.009097335338169053</v>
      </c>
      <c r="M67" s="14">
        <f t="shared" si="17"/>
        <v>89.1989999999987</v>
      </c>
    </row>
    <row r="68" spans="1:13" ht="15">
      <c r="A68" s="1">
        <v>67</v>
      </c>
      <c r="B68" s="91" t="s">
        <v>159</v>
      </c>
      <c r="C68" s="10">
        <v>12824</v>
      </c>
      <c r="D68" s="166">
        <v>12552.596547633913</v>
      </c>
      <c r="E68" s="11">
        <v>12555</v>
      </c>
      <c r="F68" s="41">
        <f t="shared" si="12"/>
        <v>0.006477683079032893</v>
      </c>
      <c r="G68" s="41">
        <f t="shared" si="13"/>
        <v>-0.020976294447910167</v>
      </c>
      <c r="H68" s="10">
        <f t="shared" si="14"/>
        <v>-269</v>
      </c>
      <c r="I68" s="35">
        <f t="shared" si="15"/>
        <v>-0.043961431606471646</v>
      </c>
      <c r="J68" s="11">
        <v>12525.49</v>
      </c>
      <c r="K68" s="14">
        <v>12483.01</v>
      </c>
      <c r="L68" s="35">
        <f t="shared" si="16"/>
        <v>-0.0033914840856525026</v>
      </c>
      <c r="M68" s="14">
        <f t="shared" si="17"/>
        <v>-42.47999999999956</v>
      </c>
    </row>
    <row r="69" spans="1:13" ht="15">
      <c r="A69" s="1">
        <v>68</v>
      </c>
      <c r="B69" s="91" t="s">
        <v>160</v>
      </c>
      <c r="C69" s="10">
        <v>9853</v>
      </c>
      <c r="D69" s="166">
        <v>9549.258745926698</v>
      </c>
      <c r="E69" s="11">
        <v>9603</v>
      </c>
      <c r="F69" s="41">
        <f t="shared" si="12"/>
        <v>0.0049546149428875245</v>
      </c>
      <c r="G69" s="41">
        <f t="shared" si="13"/>
        <v>-0.025372982847863594</v>
      </c>
      <c r="H69" s="10">
        <f t="shared" si="14"/>
        <v>-250</v>
      </c>
      <c r="I69" s="35">
        <f t="shared" si="15"/>
        <v>-0.04085634907664651</v>
      </c>
      <c r="J69" s="11">
        <v>9486.469</v>
      </c>
      <c r="K69" s="14">
        <v>9483.215</v>
      </c>
      <c r="L69" s="35">
        <f t="shared" si="16"/>
        <v>-0.00034301487729512385</v>
      </c>
      <c r="M69" s="14">
        <f t="shared" si="17"/>
        <v>-3.253999999998996</v>
      </c>
    </row>
    <row r="70" spans="1:13" ht="15">
      <c r="A70" s="1">
        <v>69</v>
      </c>
      <c r="B70" s="91" t="s">
        <v>161</v>
      </c>
      <c r="C70" s="10">
        <v>1609</v>
      </c>
      <c r="D70" s="166">
        <v>1541.7542915550507</v>
      </c>
      <c r="E70" s="11">
        <v>1536</v>
      </c>
      <c r="F70" s="41">
        <f t="shared" si="12"/>
        <v>0.0007924907375065331</v>
      </c>
      <c r="G70" s="41">
        <f t="shared" si="13"/>
        <v>-0.045369794903666875</v>
      </c>
      <c r="H70" s="10">
        <f t="shared" si="14"/>
        <v>-73</v>
      </c>
      <c r="I70" s="35">
        <f t="shared" si="15"/>
        <v>-0.01193005393038078</v>
      </c>
      <c r="J70" s="11">
        <v>1535.961</v>
      </c>
      <c r="K70" s="14">
        <v>1523.823</v>
      </c>
      <c r="L70" s="35">
        <f t="shared" si="16"/>
        <v>-0.007902544400541368</v>
      </c>
      <c r="M70" s="14">
        <f t="shared" si="17"/>
        <v>-12.13799999999992</v>
      </c>
    </row>
    <row r="71" spans="1:13" ht="15">
      <c r="A71" s="1">
        <v>70</v>
      </c>
      <c r="B71" s="91" t="s">
        <v>162</v>
      </c>
      <c r="C71" s="10">
        <v>6504</v>
      </c>
      <c r="D71" s="166">
        <v>6464.24297390467</v>
      </c>
      <c r="E71" s="11">
        <v>6515</v>
      </c>
      <c r="F71" s="41">
        <f t="shared" si="12"/>
        <v>0.0033613783560254317</v>
      </c>
      <c r="G71" s="41">
        <f t="shared" si="13"/>
        <v>0.0016912669126691268</v>
      </c>
      <c r="H71" s="10">
        <f t="shared" si="14"/>
        <v>11</v>
      </c>
      <c r="I71" s="35">
        <f t="shared" si="15"/>
        <v>0.0017976793593724465</v>
      </c>
      <c r="J71" s="11">
        <v>6464.379</v>
      </c>
      <c r="K71" s="14">
        <v>6511.116</v>
      </c>
      <c r="L71" s="35">
        <f t="shared" si="16"/>
        <v>0.007229928814507949</v>
      </c>
      <c r="M71" s="14">
        <f t="shared" si="17"/>
        <v>46.73700000000008</v>
      </c>
    </row>
    <row r="72" spans="1:13" ht="15">
      <c r="A72" s="1">
        <v>71</v>
      </c>
      <c r="B72" s="91" t="s">
        <v>163</v>
      </c>
      <c r="C72" s="10">
        <v>6067</v>
      </c>
      <c r="D72" s="166">
        <v>5880.134053819469</v>
      </c>
      <c r="E72" s="11">
        <v>5913</v>
      </c>
      <c r="F72" s="41">
        <f t="shared" si="12"/>
        <v>0.0030507797727058143</v>
      </c>
      <c r="G72" s="41">
        <f t="shared" si="13"/>
        <v>-0.02538322070215922</v>
      </c>
      <c r="H72" s="10">
        <f t="shared" si="14"/>
        <v>-154</v>
      </c>
      <c r="I72" s="35">
        <f t="shared" si="15"/>
        <v>-0.02516751103121425</v>
      </c>
      <c r="J72" s="11">
        <v>5846.239</v>
      </c>
      <c r="K72" s="14">
        <v>5904.878</v>
      </c>
      <c r="L72" s="35">
        <f t="shared" si="16"/>
        <v>0.010030209165242839</v>
      </c>
      <c r="M72" s="14">
        <f t="shared" si="17"/>
        <v>58.639000000000124</v>
      </c>
    </row>
    <row r="73" spans="1:13" ht="15">
      <c r="A73" s="1">
        <v>72</v>
      </c>
      <c r="B73" s="91" t="s">
        <v>164</v>
      </c>
      <c r="C73" s="10">
        <v>4925</v>
      </c>
      <c r="D73" s="166">
        <v>4827.685763398564</v>
      </c>
      <c r="E73" s="11">
        <v>4944</v>
      </c>
      <c r="F73" s="41">
        <f t="shared" si="12"/>
        <v>0.0025508295613491535</v>
      </c>
      <c r="G73" s="41">
        <f t="shared" si="13"/>
        <v>0.0038578680203045683</v>
      </c>
      <c r="H73" s="10">
        <f t="shared" si="14"/>
        <v>19</v>
      </c>
      <c r="I73" s="35">
        <f t="shared" si="15"/>
        <v>0.0031050825298251346</v>
      </c>
      <c r="J73" s="11">
        <v>4769.374</v>
      </c>
      <c r="K73" s="14">
        <v>4804.572</v>
      </c>
      <c r="L73" s="35">
        <f t="shared" si="16"/>
        <v>0.0073800041682619815</v>
      </c>
      <c r="M73" s="14">
        <f>K73-J73</f>
        <v>35.19800000000032</v>
      </c>
    </row>
    <row r="74" spans="1:13" ht="15">
      <c r="A74" s="1">
        <v>73</v>
      </c>
      <c r="B74" s="91" t="s">
        <v>165</v>
      </c>
      <c r="C74" s="10">
        <v>5222</v>
      </c>
      <c r="D74" s="166">
        <v>5020.839157744353</v>
      </c>
      <c r="E74" s="11">
        <v>5032</v>
      </c>
      <c r="F74" s="41">
        <f t="shared" si="12"/>
        <v>0.002596232676518799</v>
      </c>
      <c r="G74" s="41">
        <f t="shared" si="13"/>
        <v>-0.036384527001148984</v>
      </c>
      <c r="H74" s="10">
        <f t="shared" si="14"/>
        <v>-190</v>
      </c>
      <c r="I74" s="35">
        <f t="shared" si="15"/>
        <v>-0.031050825298251348</v>
      </c>
      <c r="J74" s="11">
        <v>5001.499</v>
      </c>
      <c r="K74" s="14">
        <v>5026.183</v>
      </c>
      <c r="L74" s="35">
        <f t="shared" si="16"/>
        <v>0.004935320390946834</v>
      </c>
      <c r="M74" s="14">
        <f t="shared" si="17"/>
        <v>24.684000000000196</v>
      </c>
    </row>
    <row r="75" spans="1:13" ht="15">
      <c r="A75" s="1">
        <v>74</v>
      </c>
      <c r="B75" s="91" t="s">
        <v>166</v>
      </c>
      <c r="C75" s="10">
        <v>4039</v>
      </c>
      <c r="D75" s="166">
        <v>4061.649250746369</v>
      </c>
      <c r="E75" s="11">
        <v>4084</v>
      </c>
      <c r="F75" s="41">
        <f t="shared" si="12"/>
        <v>0.0021071172994639852</v>
      </c>
      <c r="G75" s="41">
        <f t="shared" si="13"/>
        <v>0.011141371626640258</v>
      </c>
      <c r="H75" s="10">
        <f t="shared" si="14"/>
        <v>45</v>
      </c>
      <c r="I75" s="35">
        <f t="shared" si="15"/>
        <v>0.007354142833796372</v>
      </c>
      <c r="J75" s="11">
        <v>4074.69</v>
      </c>
      <c r="K75" s="14">
        <v>4098.152</v>
      </c>
      <c r="L75" s="35">
        <f t="shared" si="16"/>
        <v>0.005757984042957866</v>
      </c>
      <c r="M75" s="14">
        <f t="shared" si="17"/>
        <v>23.46199999999999</v>
      </c>
    </row>
    <row r="76" spans="1:13" ht="15">
      <c r="A76" s="1">
        <v>75</v>
      </c>
      <c r="B76" s="91" t="s">
        <v>167</v>
      </c>
      <c r="C76" s="10">
        <v>2191</v>
      </c>
      <c r="D76" s="166">
        <v>2106.5076438118303</v>
      </c>
      <c r="E76" s="11">
        <v>2103</v>
      </c>
      <c r="F76" s="41">
        <f t="shared" si="12"/>
        <v>0.0010850312636564057</v>
      </c>
      <c r="G76" s="41">
        <f t="shared" si="13"/>
        <v>-0.040164308534915566</v>
      </c>
      <c r="H76" s="10">
        <f t="shared" si="14"/>
        <v>-88</v>
      </c>
      <c r="I76" s="35">
        <f t="shared" si="15"/>
        <v>-0.014381434874979572</v>
      </c>
      <c r="J76" s="11">
        <v>2152.301</v>
      </c>
      <c r="K76" s="14">
        <v>2140.978</v>
      </c>
      <c r="L76" s="35">
        <f t="shared" si="16"/>
        <v>-0.005260881261496354</v>
      </c>
      <c r="M76" s="14">
        <f t="shared" si="17"/>
        <v>-11.322999999999865</v>
      </c>
    </row>
    <row r="77" spans="1:13" ht="15">
      <c r="A77" s="1">
        <v>76</v>
      </c>
      <c r="B77" s="91" t="s">
        <v>168</v>
      </c>
      <c r="C77" s="10">
        <v>3087</v>
      </c>
      <c r="D77" s="166">
        <v>3109.769048408386</v>
      </c>
      <c r="E77" s="11">
        <v>3138</v>
      </c>
      <c r="F77" s="41">
        <f t="shared" si="12"/>
        <v>0.0016190338113903002</v>
      </c>
      <c r="G77" s="41">
        <f t="shared" si="13"/>
        <v>0.01652089407191448</v>
      </c>
      <c r="H77" s="10">
        <f t="shared" si="14"/>
        <v>51</v>
      </c>
      <c r="I77" s="35">
        <f t="shared" si="15"/>
        <v>0.008334695211635889</v>
      </c>
      <c r="J77" s="11">
        <v>3137.817</v>
      </c>
      <c r="K77" s="14">
        <v>3140.671</v>
      </c>
      <c r="L77" s="35">
        <f t="shared" si="16"/>
        <v>0.0009095495371463073</v>
      </c>
      <c r="M77" s="14">
        <f t="shared" si="17"/>
        <v>2.8539999999998145</v>
      </c>
    </row>
    <row r="78" spans="1:13" ht="15">
      <c r="A78" s="1">
        <v>77</v>
      </c>
      <c r="B78" s="91" t="s">
        <v>169</v>
      </c>
      <c r="C78" s="10">
        <v>6858</v>
      </c>
      <c r="D78" s="166">
        <v>6725.910842195184</v>
      </c>
      <c r="E78" s="11">
        <v>6768</v>
      </c>
      <c r="F78" s="41">
        <f t="shared" si="12"/>
        <v>0.0034919123121381615</v>
      </c>
      <c r="G78" s="41">
        <f t="shared" si="13"/>
        <v>-0.013123359580052493</v>
      </c>
      <c r="H78" s="10">
        <f t="shared" si="14"/>
        <v>-90</v>
      </c>
      <c r="I78" s="35">
        <f t="shared" si="15"/>
        <v>-0.014708285667592745</v>
      </c>
      <c r="J78" s="11">
        <v>6741.299</v>
      </c>
      <c r="K78" s="14">
        <v>6729.497</v>
      </c>
      <c r="L78" s="35">
        <f t="shared" si="16"/>
        <v>-0.0017507011630843966</v>
      </c>
      <c r="M78" s="14">
        <f t="shared" si="17"/>
        <v>-11.80199999999968</v>
      </c>
    </row>
    <row r="79" spans="1:13" ht="15">
      <c r="A79" s="1">
        <v>78</v>
      </c>
      <c r="B79" s="91" t="s">
        <v>170</v>
      </c>
      <c r="C79" s="10">
        <v>4717</v>
      </c>
      <c r="D79" s="166">
        <v>4677.080346158359</v>
      </c>
      <c r="E79" s="11">
        <v>4685</v>
      </c>
      <c r="F79" s="41">
        <f t="shared" si="12"/>
        <v>0.002417199938293039</v>
      </c>
      <c r="G79" s="41">
        <f t="shared" si="13"/>
        <v>-0.0067839728641085435</v>
      </c>
      <c r="H79" s="10">
        <f t="shared" si="14"/>
        <v>-32</v>
      </c>
      <c r="I79" s="35">
        <f t="shared" si="15"/>
        <v>-0.0052296126818107535</v>
      </c>
      <c r="J79" s="11">
        <v>4650.829</v>
      </c>
      <c r="K79" s="14">
        <v>4659.174</v>
      </c>
      <c r="L79" s="35">
        <f t="shared" si="16"/>
        <v>0.0017943037682099804</v>
      </c>
      <c r="M79" s="14">
        <f t="shared" si="17"/>
        <v>8.345000000000255</v>
      </c>
    </row>
    <row r="80" spans="1:13" ht="15">
      <c r="A80" s="1">
        <v>79</v>
      </c>
      <c r="B80" s="91" t="s">
        <v>171</v>
      </c>
      <c r="C80" s="10">
        <v>3081</v>
      </c>
      <c r="D80" s="166">
        <v>3195.7481091146155</v>
      </c>
      <c r="E80" s="11">
        <v>3204</v>
      </c>
      <c r="F80" s="41">
        <f t="shared" si="12"/>
        <v>0.001653086147767534</v>
      </c>
      <c r="G80" s="41">
        <f t="shared" si="13"/>
        <v>0.03992210321324245</v>
      </c>
      <c r="H80" s="10">
        <f t="shared" si="14"/>
        <v>123</v>
      </c>
      <c r="I80" s="35">
        <f t="shared" si="15"/>
        <v>0.020101323745710085</v>
      </c>
      <c r="J80" s="11">
        <v>3214.831</v>
      </c>
      <c r="K80" s="14">
        <v>3231.918</v>
      </c>
      <c r="L80" s="35">
        <f t="shared" si="16"/>
        <v>0.005315053886191837</v>
      </c>
      <c r="M80" s="14">
        <f t="shared" si="17"/>
        <v>17.08699999999999</v>
      </c>
    </row>
    <row r="81" spans="1:13" ht="15">
      <c r="A81" s="1">
        <v>80</v>
      </c>
      <c r="B81" s="91" t="s">
        <v>172</v>
      </c>
      <c r="C81" s="10">
        <v>9648</v>
      </c>
      <c r="D81" s="166">
        <v>9801.648954039056</v>
      </c>
      <c r="E81" s="11">
        <v>9845</v>
      </c>
      <c r="F81" s="41">
        <f t="shared" si="12"/>
        <v>0.005079473509604048</v>
      </c>
      <c r="G81" s="41">
        <f t="shared" si="13"/>
        <v>0.020418739635157546</v>
      </c>
      <c r="H81" s="10">
        <f t="shared" si="14"/>
        <v>197</v>
      </c>
      <c r="I81" s="35">
        <f t="shared" si="15"/>
        <v>0.03219480307239745</v>
      </c>
      <c r="J81" s="11">
        <v>9821.191</v>
      </c>
      <c r="K81" s="14">
        <v>9846.364</v>
      </c>
      <c r="L81" s="35">
        <f t="shared" si="16"/>
        <v>0.0025631310907199404</v>
      </c>
      <c r="M81" s="14">
        <f t="shared" si="17"/>
        <v>25.172999999998865</v>
      </c>
    </row>
    <row r="82" spans="1:13" ht="15.75" thickBot="1">
      <c r="A82" s="48">
        <v>81</v>
      </c>
      <c r="B82" s="92" t="s">
        <v>173</v>
      </c>
      <c r="C82" s="10">
        <v>7764</v>
      </c>
      <c r="D82" s="166">
        <v>8015.421909867447</v>
      </c>
      <c r="E82" s="11">
        <v>8009</v>
      </c>
      <c r="F82" s="41">
        <f t="shared" si="12"/>
        <v>0.004132199424928271</v>
      </c>
      <c r="G82" s="41">
        <f t="shared" si="13"/>
        <v>0.03155589902112313</v>
      </c>
      <c r="H82" s="10">
        <f t="shared" si="14"/>
        <v>245</v>
      </c>
      <c r="I82" s="35">
        <f t="shared" si="15"/>
        <v>0.04003922209511358</v>
      </c>
      <c r="J82" s="11">
        <v>8018.993</v>
      </c>
      <c r="K82" s="19">
        <v>8016.668</v>
      </c>
      <c r="L82" s="35">
        <f t="shared" si="16"/>
        <v>-0.00028993665414107824</v>
      </c>
      <c r="M82" s="14">
        <f t="shared" si="17"/>
        <v>-2.3250000000007276</v>
      </c>
    </row>
    <row r="83" spans="1:13" s="65" customFormat="1" ht="15.75" thickBot="1">
      <c r="A83" s="175" t="s">
        <v>174</v>
      </c>
      <c r="B83" s="176"/>
      <c r="C83" s="56">
        <v>1932074</v>
      </c>
      <c r="D83" s="55">
        <v>1927111.9999999998</v>
      </c>
      <c r="E83" s="106">
        <v>1938193</v>
      </c>
      <c r="F83" s="26">
        <f t="shared" si="12"/>
        <v>1</v>
      </c>
      <c r="G83" s="43">
        <f t="shared" si="13"/>
        <v>0.0031670629592862386</v>
      </c>
      <c r="H83" s="56">
        <f t="shared" si="14"/>
        <v>6119</v>
      </c>
      <c r="I83" s="37">
        <f t="shared" si="15"/>
        <v>1</v>
      </c>
      <c r="J83" s="106">
        <v>1927851</v>
      </c>
      <c r="K83" s="55">
        <v>1929095</v>
      </c>
      <c r="L83" s="37">
        <f t="shared" si="16"/>
        <v>0.000645278084250287</v>
      </c>
      <c r="M83" s="55">
        <f t="shared" si="17"/>
        <v>1244</v>
      </c>
    </row>
    <row r="84" spans="3:13" ht="15">
      <c r="C84" s="3"/>
      <c r="D84" s="3"/>
      <c r="E84" s="3"/>
      <c r="I84" s="63"/>
      <c r="J84" s="64"/>
      <c r="K84" s="64"/>
      <c r="L84" s="63"/>
      <c r="M84" s="64"/>
    </row>
  </sheetData>
  <sheetProtection/>
  <autoFilter ref="A1:M84">
    <sortState ref="A2:M84">
      <sortCondition sortBy="value" ref="A2:A84"/>
    </sortState>
  </autoFilter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M84"/>
  <sheetViews>
    <sheetView zoomScalePageLayoutView="0" workbookViewId="0" topLeftCell="I1">
      <pane ySplit="1" topLeftCell="A2" activePane="bottomLeft" state="frozen"/>
      <selection pane="topLeft" activeCell="W1" sqref="W1"/>
      <selection pane="bottomLeft" activeCell="K8" sqref="K8"/>
    </sheetView>
  </sheetViews>
  <sheetFormatPr defaultColWidth="8.8515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customWidth="1"/>
    <col min="7" max="7" width="30.421875" style="0" customWidth="1"/>
    <col min="8" max="8" width="27.421875" style="0" customWidth="1"/>
    <col min="9" max="9" width="22.28125" style="0" customWidth="1"/>
    <col min="10" max="11" width="28.28125" style="0" customWidth="1"/>
    <col min="12" max="12" width="29.8515625" style="0" customWidth="1"/>
    <col min="13" max="13" width="30.421875" style="0" customWidth="1"/>
  </cols>
  <sheetData>
    <row r="1" spans="1:13" ht="45.75" thickBot="1">
      <c r="A1" s="12" t="s">
        <v>92</v>
      </c>
      <c r="B1" s="12" t="s">
        <v>175</v>
      </c>
      <c r="C1" s="75">
        <v>40969</v>
      </c>
      <c r="D1" s="95">
        <v>41306</v>
      </c>
      <c r="E1" s="103">
        <v>41334</v>
      </c>
      <c r="F1" s="42" t="s">
        <v>303</v>
      </c>
      <c r="G1" s="53" t="s">
        <v>313</v>
      </c>
      <c r="H1" s="42" t="s">
        <v>314</v>
      </c>
      <c r="I1" s="42" t="s">
        <v>306</v>
      </c>
      <c r="J1" s="107" t="s">
        <v>285</v>
      </c>
      <c r="K1" s="73" t="s">
        <v>295</v>
      </c>
      <c r="L1" s="53" t="s">
        <v>315</v>
      </c>
      <c r="M1" s="42" t="s">
        <v>316</v>
      </c>
    </row>
    <row r="2" spans="1:13" ht="15">
      <c r="A2" s="21">
        <v>1</v>
      </c>
      <c r="B2" s="90" t="s">
        <v>93</v>
      </c>
      <c r="C2" s="100">
        <v>24569</v>
      </c>
      <c r="D2" s="13">
        <v>22470</v>
      </c>
      <c r="E2" s="9">
        <v>22322</v>
      </c>
      <c r="F2" s="40">
        <f aca="true" t="shared" si="0" ref="F2:F33">E2/$E$83</f>
        <v>0.021569171217012607</v>
      </c>
      <c r="G2" s="40">
        <f aca="true" t="shared" si="1" ref="G2:G33">(E2-C2)/C2</f>
        <v>-0.09145671374496317</v>
      </c>
      <c r="H2" s="100">
        <f aca="true" t="shared" si="2" ref="H2:H33">E2-C2</f>
        <v>-2247</v>
      </c>
      <c r="I2" s="45">
        <f aca="true" t="shared" si="3" ref="I2:I33">H2/$H$83</f>
        <v>0.022205093237674542</v>
      </c>
      <c r="J2" s="9">
        <v>22539.8</v>
      </c>
      <c r="K2" s="13">
        <v>22329.67</v>
      </c>
      <c r="L2" s="45">
        <f>(K2-J2)/J2</f>
        <v>-0.0093226204314147</v>
      </c>
      <c r="M2" s="13">
        <f>K2-J2</f>
        <v>-210.13000000000102</v>
      </c>
    </row>
    <row r="3" spans="1:13" ht="15">
      <c r="A3" s="1">
        <v>2</v>
      </c>
      <c r="B3" s="91" t="s">
        <v>94</v>
      </c>
      <c r="C3" s="10">
        <v>9253</v>
      </c>
      <c r="D3" s="14">
        <v>7801</v>
      </c>
      <c r="E3" s="11">
        <v>7752</v>
      </c>
      <c r="F3" s="41">
        <f t="shared" si="0"/>
        <v>0.00749055708602642</v>
      </c>
      <c r="G3" s="41">
        <f t="shared" si="1"/>
        <v>-0.162217659137577</v>
      </c>
      <c r="H3" s="10">
        <f t="shared" si="2"/>
        <v>-1501</v>
      </c>
      <c r="I3" s="35">
        <f t="shared" si="3"/>
        <v>0.014833041811192474</v>
      </c>
      <c r="J3" s="11">
        <v>7778.045</v>
      </c>
      <c r="K3" s="14">
        <v>7671.276</v>
      </c>
      <c r="L3" s="35">
        <f aca="true" t="shared" si="4" ref="L3:L33">(K3-J3)/J3</f>
        <v>-0.013726971237631079</v>
      </c>
      <c r="M3" s="14">
        <f aca="true" t="shared" si="5" ref="M3:M33">K3-J3</f>
        <v>-106.76900000000023</v>
      </c>
    </row>
    <row r="4" spans="1:13" ht="15">
      <c r="A4" s="1">
        <v>3</v>
      </c>
      <c r="B4" s="91" t="s">
        <v>95</v>
      </c>
      <c r="C4" s="10">
        <v>24352</v>
      </c>
      <c r="D4" s="14">
        <v>22447</v>
      </c>
      <c r="E4" s="11">
        <v>22339</v>
      </c>
      <c r="F4" s="41">
        <f t="shared" si="0"/>
        <v>0.021585597877288983</v>
      </c>
      <c r="G4" s="41">
        <f t="shared" si="1"/>
        <v>-0.0826626149802891</v>
      </c>
      <c r="H4" s="10">
        <f t="shared" si="2"/>
        <v>-2013</v>
      </c>
      <c r="I4" s="35">
        <f t="shared" si="3"/>
        <v>0.019892680323737807</v>
      </c>
      <c r="J4" s="11">
        <v>22533.33</v>
      </c>
      <c r="K4" s="14">
        <v>22363.57</v>
      </c>
      <c r="L4" s="35">
        <f t="shared" si="4"/>
        <v>-0.007533728925107919</v>
      </c>
      <c r="M4" s="14">
        <f t="shared" si="5"/>
        <v>-169.76000000000204</v>
      </c>
    </row>
    <row r="5" spans="1:13" ht="15">
      <c r="A5" s="1">
        <v>4</v>
      </c>
      <c r="B5" s="91" t="s">
        <v>96</v>
      </c>
      <c r="C5" s="10">
        <v>5089</v>
      </c>
      <c r="D5" s="14">
        <v>4492</v>
      </c>
      <c r="E5" s="11">
        <v>4452</v>
      </c>
      <c r="F5" s="41">
        <f t="shared" si="0"/>
        <v>0.004301852444142108</v>
      </c>
      <c r="G5" s="41">
        <f t="shared" si="1"/>
        <v>-0.12517193947730398</v>
      </c>
      <c r="H5" s="10">
        <f t="shared" si="2"/>
        <v>-637</v>
      </c>
      <c r="I5" s="35">
        <f t="shared" si="3"/>
        <v>0.006294901821272222</v>
      </c>
      <c r="J5" s="11">
        <v>4411.792</v>
      </c>
      <c r="K5" s="14">
        <v>4421.955</v>
      </c>
      <c r="L5" s="35">
        <f t="shared" si="4"/>
        <v>0.0023035990817335803</v>
      </c>
      <c r="M5" s="14">
        <f t="shared" si="5"/>
        <v>10.162999999999556</v>
      </c>
    </row>
    <row r="6" spans="1:13" ht="15">
      <c r="A6" s="1">
        <v>5</v>
      </c>
      <c r="B6" s="91" t="s">
        <v>97</v>
      </c>
      <c r="C6" s="10">
        <v>8034</v>
      </c>
      <c r="D6" s="14">
        <v>7249</v>
      </c>
      <c r="E6" s="11">
        <v>7221</v>
      </c>
      <c r="F6" s="41">
        <f t="shared" si="0"/>
        <v>0.006977465520923217</v>
      </c>
      <c r="G6" s="41">
        <f t="shared" si="1"/>
        <v>-0.10119492158327109</v>
      </c>
      <c r="H6" s="10">
        <f t="shared" si="2"/>
        <v>-813</v>
      </c>
      <c r="I6" s="35">
        <f t="shared" si="3"/>
        <v>0.00803415255995968</v>
      </c>
      <c r="J6" s="11">
        <v>7290.141</v>
      </c>
      <c r="K6" s="14">
        <v>7248.399</v>
      </c>
      <c r="L6" s="35">
        <f t="shared" si="4"/>
        <v>-0.005725815179706302</v>
      </c>
      <c r="M6" s="14">
        <f t="shared" si="5"/>
        <v>-41.74199999999928</v>
      </c>
    </row>
    <row r="7" spans="1:13" ht="15">
      <c r="A7" s="1">
        <v>6</v>
      </c>
      <c r="B7" s="91" t="s">
        <v>98</v>
      </c>
      <c r="C7" s="10">
        <v>21851</v>
      </c>
      <c r="D7" s="14">
        <v>20328</v>
      </c>
      <c r="E7" s="11">
        <v>20236</v>
      </c>
      <c r="F7" s="41">
        <f t="shared" si="0"/>
        <v>0.019553523373688163</v>
      </c>
      <c r="G7" s="41">
        <f t="shared" si="1"/>
        <v>-0.07390966088508535</v>
      </c>
      <c r="H7" s="10">
        <f t="shared" si="2"/>
        <v>-1615</v>
      </c>
      <c r="I7" s="35">
        <f t="shared" si="3"/>
        <v>0.015959601948751397</v>
      </c>
      <c r="J7" s="11">
        <v>20367.44</v>
      </c>
      <c r="K7" s="14">
        <v>20267.16</v>
      </c>
      <c r="L7" s="35">
        <f t="shared" si="4"/>
        <v>-0.004923544637912219</v>
      </c>
      <c r="M7" s="14">
        <f t="shared" si="5"/>
        <v>-100.27999999999884</v>
      </c>
    </row>
    <row r="8" spans="1:13" ht="15">
      <c r="A8" s="1">
        <v>7</v>
      </c>
      <c r="B8" s="91" t="s">
        <v>99</v>
      </c>
      <c r="C8" s="10">
        <v>52593</v>
      </c>
      <c r="D8" s="14">
        <v>50152</v>
      </c>
      <c r="E8" s="11">
        <v>49823</v>
      </c>
      <c r="F8" s="41">
        <f t="shared" si="0"/>
        <v>0.04814267617351578</v>
      </c>
      <c r="G8" s="41">
        <f t="shared" si="1"/>
        <v>-0.052668606088262696</v>
      </c>
      <c r="H8" s="10">
        <f t="shared" si="2"/>
        <v>-2770</v>
      </c>
      <c r="I8" s="35">
        <f t="shared" si="3"/>
        <v>0.027373434921387843</v>
      </c>
      <c r="J8" s="11">
        <v>50343.14</v>
      </c>
      <c r="K8" s="14">
        <v>49923.2</v>
      </c>
      <c r="L8" s="35">
        <f t="shared" si="4"/>
        <v>-0.008341553586049705</v>
      </c>
      <c r="M8" s="14">
        <f t="shared" si="5"/>
        <v>-419.9400000000023</v>
      </c>
    </row>
    <row r="9" spans="1:13" ht="15">
      <c r="A9" s="1">
        <v>8</v>
      </c>
      <c r="B9" s="91" t="s">
        <v>100</v>
      </c>
      <c r="C9" s="10">
        <v>2513</v>
      </c>
      <c r="D9" s="14">
        <v>2239</v>
      </c>
      <c r="E9" s="11">
        <v>2204</v>
      </c>
      <c r="F9" s="41">
        <f t="shared" si="0"/>
        <v>0.0021296681911251586</v>
      </c>
      <c r="G9" s="41">
        <f t="shared" si="1"/>
        <v>-0.12296060485475527</v>
      </c>
      <c r="H9" s="10">
        <f t="shared" si="2"/>
        <v>-309</v>
      </c>
      <c r="I9" s="35">
        <f t="shared" si="3"/>
        <v>0.0030535708991728675</v>
      </c>
      <c r="J9" s="11">
        <v>2209.832</v>
      </c>
      <c r="K9" s="14">
        <v>2188.931</v>
      </c>
      <c r="L9" s="35">
        <f t="shared" si="4"/>
        <v>-0.009458185056601516</v>
      </c>
      <c r="M9" s="14">
        <f t="shared" si="5"/>
        <v>-20.90099999999984</v>
      </c>
    </row>
    <row r="10" spans="1:13" ht="15">
      <c r="A10" s="1">
        <v>9</v>
      </c>
      <c r="B10" s="91" t="s">
        <v>101</v>
      </c>
      <c r="C10" s="10">
        <v>30617</v>
      </c>
      <c r="D10" s="14">
        <v>28808</v>
      </c>
      <c r="E10" s="11">
        <v>28669</v>
      </c>
      <c r="F10" s="41">
        <f t="shared" si="0"/>
        <v>0.027702113144903437</v>
      </c>
      <c r="G10" s="41">
        <f t="shared" si="1"/>
        <v>-0.06362478361694483</v>
      </c>
      <c r="H10" s="10">
        <f t="shared" si="2"/>
        <v>-1948</v>
      </c>
      <c r="I10" s="35">
        <f t="shared" si="3"/>
        <v>0.019250343403199827</v>
      </c>
      <c r="J10" s="11">
        <v>28843.29</v>
      </c>
      <c r="K10" s="14">
        <v>28550.84</v>
      </c>
      <c r="L10" s="35">
        <f t="shared" si="4"/>
        <v>-0.010139273293719293</v>
      </c>
      <c r="M10" s="14">
        <f t="shared" si="5"/>
        <v>-292.4500000000007</v>
      </c>
    </row>
    <row r="11" spans="1:13" ht="15">
      <c r="A11" s="1">
        <v>10</v>
      </c>
      <c r="B11" s="91" t="s">
        <v>102</v>
      </c>
      <c r="C11" s="10">
        <v>38598</v>
      </c>
      <c r="D11" s="14">
        <v>34371</v>
      </c>
      <c r="E11" s="11">
        <v>33929</v>
      </c>
      <c r="F11" s="41">
        <f t="shared" si="0"/>
        <v>0.032784715089240246</v>
      </c>
      <c r="G11" s="41">
        <f t="shared" si="1"/>
        <v>-0.12096481682988756</v>
      </c>
      <c r="H11" s="10">
        <f t="shared" si="2"/>
        <v>-4669</v>
      </c>
      <c r="I11" s="35">
        <f t="shared" si="3"/>
        <v>0.04613955510756673</v>
      </c>
      <c r="J11" s="11">
        <v>34694.62</v>
      </c>
      <c r="K11" s="14">
        <v>33801.74</v>
      </c>
      <c r="L11" s="35">
        <f t="shared" si="4"/>
        <v>-0.025735402203569447</v>
      </c>
      <c r="M11" s="14">
        <f t="shared" si="5"/>
        <v>-892.8800000000047</v>
      </c>
    </row>
    <row r="12" spans="1:13" ht="15">
      <c r="A12" s="1">
        <v>11</v>
      </c>
      <c r="B12" s="91" t="s">
        <v>103</v>
      </c>
      <c r="C12" s="10">
        <v>2961</v>
      </c>
      <c r="D12" s="14">
        <v>2773</v>
      </c>
      <c r="E12" s="11">
        <v>2743</v>
      </c>
      <c r="F12" s="41">
        <f t="shared" si="0"/>
        <v>0.002650489949299596</v>
      </c>
      <c r="G12" s="41">
        <f t="shared" si="1"/>
        <v>-0.07362377575143532</v>
      </c>
      <c r="H12" s="10">
        <f t="shared" si="2"/>
        <v>-218</v>
      </c>
      <c r="I12" s="35">
        <f t="shared" si="3"/>
        <v>0.002154299210419693</v>
      </c>
      <c r="J12" s="11">
        <v>2756.854</v>
      </c>
      <c r="K12" s="14">
        <v>2729.139</v>
      </c>
      <c r="L12" s="35">
        <f t="shared" si="4"/>
        <v>-0.010053125773073109</v>
      </c>
      <c r="M12" s="14">
        <f t="shared" si="5"/>
        <v>-27.71499999999969</v>
      </c>
    </row>
    <row r="13" spans="1:13" ht="15">
      <c r="A13" s="1">
        <v>12</v>
      </c>
      <c r="B13" s="91" t="s">
        <v>104</v>
      </c>
      <c r="C13" s="10">
        <v>1467</v>
      </c>
      <c r="D13" s="14">
        <v>1407</v>
      </c>
      <c r="E13" s="11">
        <v>1399</v>
      </c>
      <c r="F13" s="41">
        <f t="shared" si="0"/>
        <v>0.0013518175133321673</v>
      </c>
      <c r="G13" s="41">
        <f t="shared" si="1"/>
        <v>-0.046353101567825496</v>
      </c>
      <c r="H13" s="10">
        <f t="shared" si="2"/>
        <v>-68</v>
      </c>
      <c r="I13" s="35">
        <f t="shared" si="3"/>
        <v>0.0006719832399474272</v>
      </c>
      <c r="J13" s="11">
        <v>1399.211</v>
      </c>
      <c r="K13" s="14">
        <v>1382.886</v>
      </c>
      <c r="L13" s="35">
        <f t="shared" si="4"/>
        <v>-0.011667289636802488</v>
      </c>
      <c r="M13" s="14">
        <f t="shared" si="5"/>
        <v>-16.325000000000045</v>
      </c>
    </row>
    <row r="14" spans="1:13" ht="15">
      <c r="A14" s="1">
        <v>13</v>
      </c>
      <c r="B14" s="91" t="s">
        <v>105</v>
      </c>
      <c r="C14" s="10">
        <v>5336</v>
      </c>
      <c r="D14" s="14">
        <v>4811</v>
      </c>
      <c r="E14" s="11">
        <v>4740</v>
      </c>
      <c r="F14" s="41">
        <f t="shared" si="0"/>
        <v>0.004580139394706557</v>
      </c>
      <c r="G14" s="41">
        <f t="shared" si="1"/>
        <v>-0.11169415292353824</v>
      </c>
      <c r="H14" s="10">
        <f t="shared" si="2"/>
        <v>-596</v>
      </c>
      <c r="I14" s="35">
        <f t="shared" si="3"/>
        <v>0.005889735456009803</v>
      </c>
      <c r="J14" s="11">
        <v>4862.55</v>
      </c>
      <c r="K14" s="14">
        <v>4817.319</v>
      </c>
      <c r="L14" s="35">
        <f t="shared" si="4"/>
        <v>-0.009301909491933196</v>
      </c>
      <c r="M14" s="14">
        <f t="shared" si="5"/>
        <v>-45.23099999999977</v>
      </c>
    </row>
    <row r="15" spans="1:13" ht="15">
      <c r="A15" s="1">
        <v>14</v>
      </c>
      <c r="B15" s="91" t="s">
        <v>106</v>
      </c>
      <c r="C15" s="10">
        <v>5948</v>
      </c>
      <c r="D15" s="14">
        <v>5510</v>
      </c>
      <c r="E15" s="11">
        <v>5478</v>
      </c>
      <c r="F15" s="41">
        <f t="shared" si="0"/>
        <v>0.005293249705527958</v>
      </c>
      <c r="G15" s="41">
        <f t="shared" si="1"/>
        <v>-0.07901815736381977</v>
      </c>
      <c r="H15" s="10">
        <f t="shared" si="2"/>
        <v>-470</v>
      </c>
      <c r="I15" s="35">
        <f t="shared" si="3"/>
        <v>0.0046445900408131</v>
      </c>
      <c r="J15" s="11">
        <v>5508.555</v>
      </c>
      <c r="K15" s="14">
        <v>5468.273</v>
      </c>
      <c r="L15" s="35">
        <f t="shared" si="4"/>
        <v>-0.007312625543359402</v>
      </c>
      <c r="M15" s="14">
        <f t="shared" si="5"/>
        <v>-40.28200000000015</v>
      </c>
    </row>
    <row r="16" spans="1:13" ht="15">
      <c r="A16" s="1">
        <v>15</v>
      </c>
      <c r="B16" s="91" t="s">
        <v>107</v>
      </c>
      <c r="C16" s="10">
        <v>10789</v>
      </c>
      <c r="D16" s="14">
        <v>9861</v>
      </c>
      <c r="E16" s="11">
        <v>9784</v>
      </c>
      <c r="F16" s="41">
        <f t="shared" si="0"/>
        <v>0.009454026126120032</v>
      </c>
      <c r="G16" s="41">
        <f t="shared" si="1"/>
        <v>-0.09315043099453146</v>
      </c>
      <c r="H16" s="10">
        <f t="shared" si="2"/>
        <v>-1005</v>
      </c>
      <c r="I16" s="35">
        <f t="shared" si="3"/>
        <v>0.009931517002164181</v>
      </c>
      <c r="J16" s="11">
        <v>9889.965</v>
      </c>
      <c r="K16" s="14">
        <v>9743.927</v>
      </c>
      <c r="L16" s="35">
        <f t="shared" si="4"/>
        <v>-0.014766280770457779</v>
      </c>
      <c r="M16" s="14">
        <f t="shared" si="5"/>
        <v>-146.03800000000047</v>
      </c>
    </row>
    <row r="17" spans="1:13" ht="15">
      <c r="A17" s="1">
        <v>16</v>
      </c>
      <c r="B17" s="91" t="s">
        <v>108</v>
      </c>
      <c r="C17" s="10">
        <v>30289</v>
      </c>
      <c r="D17" s="14">
        <v>27392</v>
      </c>
      <c r="E17" s="11">
        <v>27167</v>
      </c>
      <c r="F17" s="41">
        <f t="shared" si="0"/>
        <v>0.02625076939577912</v>
      </c>
      <c r="G17" s="41">
        <f t="shared" si="1"/>
        <v>-0.10307372313381095</v>
      </c>
      <c r="H17" s="10">
        <f t="shared" si="2"/>
        <v>-3122</v>
      </c>
      <c r="I17" s="35">
        <f t="shared" si="3"/>
        <v>0.03085193639876276</v>
      </c>
      <c r="J17" s="11">
        <v>27531.19</v>
      </c>
      <c r="K17" s="14">
        <v>27133.11</v>
      </c>
      <c r="L17" s="35">
        <f t="shared" si="4"/>
        <v>-0.014459236959971514</v>
      </c>
      <c r="M17" s="14">
        <f t="shared" si="5"/>
        <v>-398.0799999999981</v>
      </c>
    </row>
    <row r="18" spans="1:13" ht="15">
      <c r="A18" s="1">
        <v>17</v>
      </c>
      <c r="B18" s="91" t="s">
        <v>109</v>
      </c>
      <c r="C18" s="10">
        <v>18384</v>
      </c>
      <c r="D18" s="14">
        <v>16788</v>
      </c>
      <c r="E18" s="11">
        <v>16661</v>
      </c>
      <c r="F18" s="41">
        <f t="shared" si="0"/>
        <v>0.016099093344980157</v>
      </c>
      <c r="G18" s="41">
        <f t="shared" si="1"/>
        <v>-0.09372280243690165</v>
      </c>
      <c r="H18" s="10">
        <f t="shared" si="2"/>
        <v>-1723</v>
      </c>
      <c r="I18" s="35">
        <f t="shared" si="3"/>
        <v>0.017026869447491426</v>
      </c>
      <c r="J18" s="11">
        <v>16907.17</v>
      </c>
      <c r="K18" s="14">
        <v>16712.27</v>
      </c>
      <c r="L18" s="35">
        <f t="shared" si="4"/>
        <v>-0.011527653652266929</v>
      </c>
      <c r="M18" s="14">
        <f t="shared" si="5"/>
        <v>-194.89999999999782</v>
      </c>
    </row>
    <row r="19" spans="1:13" ht="15">
      <c r="A19" s="1">
        <v>18</v>
      </c>
      <c r="B19" s="91" t="s">
        <v>110</v>
      </c>
      <c r="C19" s="10">
        <v>5900</v>
      </c>
      <c r="D19" s="14">
        <v>5632</v>
      </c>
      <c r="E19" s="11">
        <v>5577</v>
      </c>
      <c r="F19" s="41">
        <f t="shared" si="0"/>
        <v>0.005388910844784487</v>
      </c>
      <c r="G19" s="41">
        <f t="shared" si="1"/>
        <v>-0.054745762711864404</v>
      </c>
      <c r="H19" s="10">
        <f t="shared" si="2"/>
        <v>-323</v>
      </c>
      <c r="I19" s="35">
        <f t="shared" si="3"/>
        <v>0.0031919203897502794</v>
      </c>
      <c r="J19" s="11">
        <v>5643.68</v>
      </c>
      <c r="K19" s="14">
        <v>5589.408</v>
      </c>
      <c r="L19" s="35">
        <f t="shared" si="4"/>
        <v>-0.009616420491594125</v>
      </c>
      <c r="M19" s="14">
        <f t="shared" si="5"/>
        <v>-54.271999999999935</v>
      </c>
    </row>
    <row r="20" spans="1:13" ht="15">
      <c r="A20" s="1">
        <v>19</v>
      </c>
      <c r="B20" s="91" t="s">
        <v>111</v>
      </c>
      <c r="C20" s="10">
        <v>15887</v>
      </c>
      <c r="D20" s="14">
        <v>13378</v>
      </c>
      <c r="E20" s="11">
        <v>13263</v>
      </c>
      <c r="F20" s="41">
        <f t="shared" si="0"/>
        <v>0.01281569383797322</v>
      </c>
      <c r="G20" s="41">
        <f t="shared" si="1"/>
        <v>-0.16516648832378675</v>
      </c>
      <c r="H20" s="10">
        <f t="shared" si="2"/>
        <v>-2624</v>
      </c>
      <c r="I20" s="35">
        <f t="shared" si="3"/>
        <v>0.025930647376794836</v>
      </c>
      <c r="J20" s="11">
        <v>13414.31</v>
      </c>
      <c r="K20" s="14">
        <v>13141.81</v>
      </c>
      <c r="L20" s="35">
        <f t="shared" si="4"/>
        <v>-0.020314127226819717</v>
      </c>
      <c r="M20" s="14">
        <f t="shared" si="5"/>
        <v>-272.5</v>
      </c>
    </row>
    <row r="21" spans="1:13" ht="15">
      <c r="A21" s="1">
        <v>20</v>
      </c>
      <c r="B21" s="91" t="s">
        <v>112</v>
      </c>
      <c r="C21" s="10">
        <v>25866</v>
      </c>
      <c r="D21" s="14">
        <v>23554</v>
      </c>
      <c r="E21" s="11">
        <v>23337</v>
      </c>
      <c r="F21" s="41">
        <f t="shared" si="0"/>
        <v>0.022549939462925512</v>
      </c>
      <c r="G21" s="41">
        <f t="shared" si="1"/>
        <v>-0.09777313848295059</v>
      </c>
      <c r="H21" s="10">
        <f t="shared" si="2"/>
        <v>-2529</v>
      </c>
      <c r="I21" s="35">
        <f t="shared" si="3"/>
        <v>0.024991847262162404</v>
      </c>
      <c r="J21" s="11">
        <v>23708.56</v>
      </c>
      <c r="K21" s="14">
        <v>23249.69</v>
      </c>
      <c r="L21" s="35">
        <f t="shared" si="4"/>
        <v>-0.019354612848692734</v>
      </c>
      <c r="M21" s="14">
        <f t="shared" si="5"/>
        <v>-458.8700000000026</v>
      </c>
    </row>
    <row r="22" spans="1:13" ht="15">
      <c r="A22" s="1">
        <v>21</v>
      </c>
      <c r="B22" s="91" t="s">
        <v>113</v>
      </c>
      <c r="C22" s="10">
        <v>9508</v>
      </c>
      <c r="D22" s="14">
        <v>7965</v>
      </c>
      <c r="E22" s="11">
        <v>7927</v>
      </c>
      <c r="F22" s="41">
        <f t="shared" si="0"/>
        <v>0.007659655059459679</v>
      </c>
      <c r="G22" s="41">
        <f t="shared" si="1"/>
        <v>-0.16628102650399662</v>
      </c>
      <c r="H22" s="10">
        <f t="shared" si="2"/>
        <v>-1581</v>
      </c>
      <c r="I22" s="35">
        <f t="shared" si="3"/>
        <v>0.015623610328777682</v>
      </c>
      <c r="J22" s="11">
        <v>8062.834</v>
      </c>
      <c r="K22" s="14">
        <v>7947.254</v>
      </c>
      <c r="L22" s="35">
        <f t="shared" si="4"/>
        <v>-0.014334910032874288</v>
      </c>
      <c r="M22" s="14">
        <f t="shared" si="5"/>
        <v>-115.57999999999993</v>
      </c>
    </row>
    <row r="23" spans="1:13" ht="15">
      <c r="A23" s="1">
        <v>22</v>
      </c>
      <c r="B23" s="91" t="s">
        <v>114</v>
      </c>
      <c r="C23" s="10">
        <v>13971</v>
      </c>
      <c r="D23" s="14">
        <v>13120</v>
      </c>
      <c r="E23" s="11">
        <v>13063</v>
      </c>
      <c r="F23" s="41">
        <f t="shared" si="0"/>
        <v>0.012622439011192354</v>
      </c>
      <c r="G23" s="41">
        <f t="shared" si="1"/>
        <v>-0.06499176866366044</v>
      </c>
      <c r="H23" s="10">
        <f t="shared" si="2"/>
        <v>-908</v>
      </c>
      <c r="I23" s="35">
        <f t="shared" si="3"/>
        <v>0.008972952674592116</v>
      </c>
      <c r="J23" s="11">
        <v>13526.43</v>
      </c>
      <c r="K23" s="14">
        <v>13357.16</v>
      </c>
      <c r="L23" s="35">
        <f t="shared" si="4"/>
        <v>-0.012514018850502346</v>
      </c>
      <c r="M23" s="115">
        <f t="shared" si="5"/>
        <v>-169.27000000000044</v>
      </c>
    </row>
    <row r="24" spans="1:13" ht="15">
      <c r="A24" s="1">
        <v>23</v>
      </c>
      <c r="B24" s="91" t="s">
        <v>115</v>
      </c>
      <c r="C24" s="10">
        <v>9677</v>
      </c>
      <c r="D24" s="14">
        <v>8402</v>
      </c>
      <c r="E24" s="11">
        <v>8328</v>
      </c>
      <c r="F24" s="41">
        <f t="shared" si="0"/>
        <v>0.008047130987155317</v>
      </c>
      <c r="G24" s="41">
        <f t="shared" si="1"/>
        <v>-0.1394027074506562</v>
      </c>
      <c r="H24" s="10">
        <f t="shared" si="2"/>
        <v>-1349</v>
      </c>
      <c r="I24" s="35">
        <f t="shared" si="3"/>
        <v>0.013330961627780578</v>
      </c>
      <c r="J24" s="11">
        <v>8366.124</v>
      </c>
      <c r="K24" s="14">
        <v>8229.054</v>
      </c>
      <c r="L24" s="35">
        <f t="shared" si="4"/>
        <v>-0.01638393119681225</v>
      </c>
      <c r="M24" s="14">
        <f t="shared" si="5"/>
        <v>-137.0699999999997</v>
      </c>
    </row>
    <row r="25" spans="1:13" ht="15">
      <c r="A25" s="1">
        <v>24</v>
      </c>
      <c r="B25" s="91" t="s">
        <v>116</v>
      </c>
      <c r="C25" s="10">
        <v>6779</v>
      </c>
      <c r="D25" s="14">
        <v>6148</v>
      </c>
      <c r="E25" s="11">
        <v>6111</v>
      </c>
      <c r="F25" s="41">
        <f t="shared" si="0"/>
        <v>0.005904901232289403</v>
      </c>
      <c r="G25" s="41">
        <f t="shared" si="1"/>
        <v>-0.09853960761174214</v>
      </c>
      <c r="H25" s="10">
        <f t="shared" si="2"/>
        <v>-668</v>
      </c>
      <c r="I25" s="35">
        <f t="shared" si="3"/>
        <v>0.006601247121836491</v>
      </c>
      <c r="J25" s="11">
        <v>6136.808</v>
      </c>
      <c r="K25" s="14">
        <v>6075.692</v>
      </c>
      <c r="L25" s="35">
        <f t="shared" si="4"/>
        <v>-0.009958923270860029</v>
      </c>
      <c r="M25" s="14">
        <f t="shared" si="5"/>
        <v>-61.115999999999985</v>
      </c>
    </row>
    <row r="26" spans="1:13" ht="15">
      <c r="A26" s="1">
        <v>25</v>
      </c>
      <c r="B26" s="91" t="s">
        <v>117</v>
      </c>
      <c r="C26" s="10">
        <v>11866</v>
      </c>
      <c r="D26" s="14">
        <v>10643</v>
      </c>
      <c r="E26" s="11">
        <v>10547</v>
      </c>
      <c r="F26" s="41">
        <f t="shared" si="0"/>
        <v>0.010191293290289042</v>
      </c>
      <c r="G26" s="41">
        <f t="shared" si="1"/>
        <v>-0.11115793022079892</v>
      </c>
      <c r="H26" s="10">
        <f t="shared" si="2"/>
        <v>-1319</v>
      </c>
      <c r="I26" s="35">
        <f t="shared" si="3"/>
        <v>0.013034498433686124</v>
      </c>
      <c r="J26" s="11">
        <v>10642.92</v>
      </c>
      <c r="K26" s="14">
        <v>10516.72</v>
      </c>
      <c r="L26" s="35">
        <f t="shared" si="4"/>
        <v>-0.011857648089058334</v>
      </c>
      <c r="M26" s="14">
        <f t="shared" si="5"/>
        <v>-126.20000000000073</v>
      </c>
    </row>
    <row r="27" spans="1:13" ht="15">
      <c r="A27" s="1">
        <v>26</v>
      </c>
      <c r="B27" s="91" t="s">
        <v>118</v>
      </c>
      <c r="C27" s="10">
        <v>8376</v>
      </c>
      <c r="D27" s="14">
        <v>8056</v>
      </c>
      <c r="E27" s="11">
        <v>8030</v>
      </c>
      <c r="F27" s="41">
        <f t="shared" si="0"/>
        <v>0.007759181295251825</v>
      </c>
      <c r="G27" s="41">
        <f t="shared" si="1"/>
        <v>-0.04130850047755492</v>
      </c>
      <c r="H27" s="10">
        <f t="shared" si="2"/>
        <v>-346</v>
      </c>
      <c r="I27" s="35">
        <f t="shared" si="3"/>
        <v>0.0034192088385560267</v>
      </c>
      <c r="J27" s="11">
        <v>8172.922</v>
      </c>
      <c r="K27" s="14">
        <v>8047.181</v>
      </c>
      <c r="L27" s="35">
        <f t="shared" si="4"/>
        <v>-0.015385072805050628</v>
      </c>
      <c r="M27" s="14">
        <f t="shared" si="5"/>
        <v>-125.74099999999999</v>
      </c>
    </row>
    <row r="28" spans="1:13" ht="15">
      <c r="A28" s="1">
        <v>27</v>
      </c>
      <c r="B28" s="91" t="s">
        <v>119</v>
      </c>
      <c r="C28" s="10">
        <v>19845</v>
      </c>
      <c r="D28" s="14">
        <v>20006</v>
      </c>
      <c r="E28" s="11">
        <v>19911</v>
      </c>
      <c r="F28" s="41">
        <f t="shared" si="0"/>
        <v>0.019239484280169254</v>
      </c>
      <c r="G28" s="41">
        <f t="shared" si="1"/>
        <v>0.003325774754346183</v>
      </c>
      <c r="H28" s="10">
        <f t="shared" si="2"/>
        <v>66</v>
      </c>
      <c r="I28" s="35">
        <f t="shared" si="3"/>
        <v>-0.0006522190270077969</v>
      </c>
      <c r="J28" s="11">
        <v>20067.91</v>
      </c>
      <c r="K28" s="14">
        <v>19955.1</v>
      </c>
      <c r="L28" s="35">
        <f t="shared" si="4"/>
        <v>-0.005621412493877106</v>
      </c>
      <c r="M28" s="14">
        <f t="shared" si="5"/>
        <v>-112.81000000000131</v>
      </c>
    </row>
    <row r="29" spans="1:13" ht="15">
      <c r="A29" s="1">
        <v>28</v>
      </c>
      <c r="B29" s="91" t="s">
        <v>120</v>
      </c>
      <c r="C29" s="10">
        <v>12968</v>
      </c>
      <c r="D29" s="14">
        <v>11788</v>
      </c>
      <c r="E29" s="11">
        <v>11893</v>
      </c>
      <c r="F29" s="41">
        <f t="shared" si="0"/>
        <v>0.011491898274524279</v>
      </c>
      <c r="G29" s="41">
        <f t="shared" si="1"/>
        <v>-0.08289636027143739</v>
      </c>
      <c r="H29" s="10">
        <f t="shared" si="2"/>
        <v>-1075</v>
      </c>
      <c r="I29" s="35">
        <f t="shared" si="3"/>
        <v>0.010623264455051238</v>
      </c>
      <c r="J29" s="11">
        <v>11925.94</v>
      </c>
      <c r="K29" s="14">
        <v>11934.03</v>
      </c>
      <c r="L29" s="35">
        <f t="shared" si="4"/>
        <v>0.0006783532367260061</v>
      </c>
      <c r="M29" s="14">
        <f t="shared" si="5"/>
        <v>8.090000000000146</v>
      </c>
    </row>
    <row r="30" spans="1:13" ht="15">
      <c r="A30" s="1">
        <v>29</v>
      </c>
      <c r="B30" s="91" t="s">
        <v>121</v>
      </c>
      <c r="C30" s="10">
        <v>4738</v>
      </c>
      <c r="D30" s="14">
        <v>4034</v>
      </c>
      <c r="E30" s="11">
        <v>3964</v>
      </c>
      <c r="F30" s="41">
        <f t="shared" si="0"/>
        <v>0.003830310666796792</v>
      </c>
      <c r="G30" s="41">
        <f t="shared" si="1"/>
        <v>-0.163360067539046</v>
      </c>
      <c r="H30" s="10">
        <f t="shared" si="2"/>
        <v>-774</v>
      </c>
      <c r="I30" s="35">
        <f t="shared" si="3"/>
        <v>0.007648750407636892</v>
      </c>
      <c r="J30" s="11">
        <v>3974.463</v>
      </c>
      <c r="K30" s="14">
        <v>3911.843</v>
      </c>
      <c r="L30" s="35">
        <f t="shared" si="4"/>
        <v>-0.01575558761020051</v>
      </c>
      <c r="M30" s="14">
        <f t="shared" si="5"/>
        <v>-62.620000000000346</v>
      </c>
    </row>
    <row r="31" spans="1:13" ht="15">
      <c r="A31" s="1">
        <v>30</v>
      </c>
      <c r="B31" s="91" t="s">
        <v>122</v>
      </c>
      <c r="C31" s="10">
        <v>1006</v>
      </c>
      <c r="D31" s="14">
        <v>940</v>
      </c>
      <c r="E31" s="11">
        <v>939</v>
      </c>
      <c r="F31" s="41">
        <f t="shared" si="0"/>
        <v>0.0009073314117361723</v>
      </c>
      <c r="G31" s="41">
        <f t="shared" si="1"/>
        <v>-0.06660039761431412</v>
      </c>
      <c r="H31" s="10">
        <f t="shared" si="2"/>
        <v>-67</v>
      </c>
      <c r="I31" s="35">
        <f t="shared" si="3"/>
        <v>0.0006621011334776121</v>
      </c>
      <c r="J31" s="11">
        <v>926.7538</v>
      </c>
      <c r="K31" s="14">
        <v>919.9176</v>
      </c>
      <c r="L31" s="35">
        <f t="shared" si="4"/>
        <v>-0.007376500641270598</v>
      </c>
      <c r="M31" s="14">
        <f t="shared" si="5"/>
        <v>-6.8361999999999625</v>
      </c>
    </row>
    <row r="32" spans="1:13" ht="15">
      <c r="A32" s="1">
        <v>31</v>
      </c>
      <c r="B32" s="91" t="s">
        <v>123</v>
      </c>
      <c r="C32" s="10">
        <v>35458</v>
      </c>
      <c r="D32" s="14">
        <v>32653</v>
      </c>
      <c r="E32" s="11">
        <v>32379</v>
      </c>
      <c r="F32" s="41">
        <f t="shared" si="0"/>
        <v>0.031286990181688526</v>
      </c>
      <c r="G32" s="41">
        <f t="shared" si="1"/>
        <v>-0.08683512888487788</v>
      </c>
      <c r="H32" s="10">
        <f t="shared" si="2"/>
        <v>-3079</v>
      </c>
      <c r="I32" s="35">
        <f t="shared" si="3"/>
        <v>0.03042700582056071</v>
      </c>
      <c r="J32" s="11">
        <v>32829.66</v>
      </c>
      <c r="K32" s="14">
        <v>32540.74</v>
      </c>
      <c r="L32" s="35">
        <f t="shared" si="4"/>
        <v>-0.008800578501269946</v>
      </c>
      <c r="M32" s="14">
        <f t="shared" si="5"/>
        <v>-288.9200000000019</v>
      </c>
    </row>
    <row r="33" spans="1:13" ht="15">
      <c r="A33" s="1">
        <v>32</v>
      </c>
      <c r="B33" s="91" t="s">
        <v>124</v>
      </c>
      <c r="C33" s="10">
        <v>9645</v>
      </c>
      <c r="D33" s="14">
        <v>8515</v>
      </c>
      <c r="E33" s="11">
        <v>8481</v>
      </c>
      <c r="F33" s="41">
        <f t="shared" si="0"/>
        <v>0.008194970929642682</v>
      </c>
      <c r="G33" s="41">
        <f t="shared" si="1"/>
        <v>-0.12068429237947123</v>
      </c>
      <c r="H33" s="10">
        <f t="shared" si="2"/>
        <v>-1164</v>
      </c>
      <c r="I33" s="35">
        <f t="shared" si="3"/>
        <v>0.011502771930864783</v>
      </c>
      <c r="J33" s="11">
        <v>8576.308</v>
      </c>
      <c r="K33" s="14">
        <v>8516.864</v>
      </c>
      <c r="L33" s="35">
        <f t="shared" si="4"/>
        <v>-0.00693118763925005</v>
      </c>
      <c r="M33" s="14">
        <f t="shared" si="5"/>
        <v>-59.444000000001324</v>
      </c>
    </row>
    <row r="34" spans="1:13" ht="15">
      <c r="A34" s="1">
        <v>33</v>
      </c>
      <c r="B34" s="91" t="s">
        <v>125</v>
      </c>
      <c r="C34" s="10">
        <v>44125</v>
      </c>
      <c r="D34" s="14">
        <v>41380</v>
      </c>
      <c r="E34" s="11">
        <v>41174</v>
      </c>
      <c r="F34" s="41">
        <f aca="true" t="shared" si="6" ref="F34:F65">E34/$E$83</f>
        <v>0.03978537118937717</v>
      </c>
      <c r="G34" s="41">
        <f aca="true" t="shared" si="7" ref="G34:G65">(E34-C34)/C34</f>
        <v>-0.06687818696883853</v>
      </c>
      <c r="H34" s="10">
        <f aca="true" t="shared" si="8" ref="H34:H65">E34-C34</f>
        <v>-2951</v>
      </c>
      <c r="I34" s="35">
        <f aca="true" t="shared" si="9" ref="I34:I65">H34/$H$83</f>
        <v>0.029162096192424377</v>
      </c>
      <c r="J34" s="11">
        <v>41368.68</v>
      </c>
      <c r="K34" s="14">
        <v>41064.4</v>
      </c>
      <c r="L34" s="35">
        <f aca="true" t="shared" si="10" ref="L34:L65">(K34-J34)/J34</f>
        <v>-0.0073553229157903716</v>
      </c>
      <c r="M34" s="14">
        <f aca="true" t="shared" si="11" ref="M34:M65">K34-J34</f>
        <v>-304.27999999999884</v>
      </c>
    </row>
    <row r="35" spans="1:13" ht="15">
      <c r="A35" s="1">
        <v>34</v>
      </c>
      <c r="B35" s="91" t="s">
        <v>126</v>
      </c>
      <c r="C35" s="10">
        <v>7968</v>
      </c>
      <c r="D35" s="14">
        <v>7609</v>
      </c>
      <c r="E35" s="11">
        <v>7535</v>
      </c>
      <c r="F35" s="41">
        <f t="shared" si="6"/>
        <v>0.007280875598969179</v>
      </c>
      <c r="G35" s="41">
        <f t="shared" si="7"/>
        <v>-0.05434236947791165</v>
      </c>
      <c r="H35" s="10">
        <f t="shared" si="8"/>
        <v>-433</v>
      </c>
      <c r="I35" s="35">
        <f t="shared" si="9"/>
        <v>0.004278952101429941</v>
      </c>
      <c r="J35" s="11">
        <v>7612.54</v>
      </c>
      <c r="K35" s="14">
        <v>7518.211</v>
      </c>
      <c r="L35" s="35">
        <f t="shared" si="10"/>
        <v>-0.01239126493916613</v>
      </c>
      <c r="M35" s="14">
        <f t="shared" si="11"/>
        <v>-94.32899999999972</v>
      </c>
    </row>
    <row r="36" spans="1:13" ht="15">
      <c r="A36" s="1">
        <v>35</v>
      </c>
      <c r="B36" s="91" t="s">
        <v>127</v>
      </c>
      <c r="C36" s="10">
        <v>35119</v>
      </c>
      <c r="D36" s="14">
        <v>33388</v>
      </c>
      <c r="E36" s="11">
        <v>33268</v>
      </c>
      <c r="F36" s="41">
        <f t="shared" si="6"/>
        <v>0.03214600788672948</v>
      </c>
      <c r="G36" s="41">
        <f t="shared" si="7"/>
        <v>-0.05270651214442325</v>
      </c>
      <c r="H36" s="10">
        <f t="shared" si="8"/>
        <v>-1851</v>
      </c>
      <c r="I36" s="35">
        <f t="shared" si="9"/>
        <v>0.018291779075627762</v>
      </c>
      <c r="J36" s="11">
        <v>33617.4</v>
      </c>
      <c r="K36" s="14">
        <v>33156.6</v>
      </c>
      <c r="L36" s="35">
        <f t="shared" si="10"/>
        <v>-0.013707187349408428</v>
      </c>
      <c r="M36" s="14">
        <f t="shared" si="11"/>
        <v>-460.8000000000029</v>
      </c>
    </row>
    <row r="37" spans="1:13" ht="15">
      <c r="A37" s="1">
        <v>36</v>
      </c>
      <c r="B37" s="91" t="s">
        <v>128</v>
      </c>
      <c r="C37" s="10">
        <v>5934</v>
      </c>
      <c r="D37" s="14">
        <v>5684</v>
      </c>
      <c r="E37" s="11">
        <v>5656</v>
      </c>
      <c r="F37" s="41">
        <f t="shared" si="6"/>
        <v>0.0054652465013629295</v>
      </c>
      <c r="G37" s="41">
        <f t="shared" si="7"/>
        <v>-0.04684866868891136</v>
      </c>
      <c r="H37" s="10">
        <f t="shared" si="8"/>
        <v>-278</v>
      </c>
      <c r="I37" s="35">
        <f t="shared" si="9"/>
        <v>0.0027472255986085996</v>
      </c>
      <c r="J37" s="11">
        <v>5621.991</v>
      </c>
      <c r="K37" s="14">
        <v>5635.611</v>
      </c>
      <c r="L37" s="35">
        <f t="shared" si="10"/>
        <v>0.002422629278488687</v>
      </c>
      <c r="M37" s="14">
        <f t="shared" si="11"/>
        <v>13.61999999999989</v>
      </c>
    </row>
    <row r="38" spans="1:13" ht="15">
      <c r="A38" s="1">
        <v>37</v>
      </c>
      <c r="B38" s="91" t="s">
        <v>129</v>
      </c>
      <c r="C38" s="10">
        <v>14142</v>
      </c>
      <c r="D38" s="14">
        <v>12882</v>
      </c>
      <c r="E38" s="11">
        <v>12779</v>
      </c>
      <c r="F38" s="41">
        <f t="shared" si="6"/>
        <v>0.012348017157163521</v>
      </c>
      <c r="G38" s="41">
        <f t="shared" si="7"/>
        <v>-0.09637957856031679</v>
      </c>
      <c r="H38" s="10">
        <f t="shared" si="8"/>
        <v>-1363</v>
      </c>
      <c r="I38" s="35">
        <f t="shared" si="9"/>
        <v>0.01346931111835799</v>
      </c>
      <c r="J38" s="11">
        <v>12897.96</v>
      </c>
      <c r="K38" s="14">
        <v>12691.06</v>
      </c>
      <c r="L38" s="35">
        <f t="shared" si="10"/>
        <v>-0.016041296453082474</v>
      </c>
      <c r="M38" s="14">
        <f t="shared" si="11"/>
        <v>-206.89999999999964</v>
      </c>
    </row>
    <row r="39" spans="1:13" ht="15">
      <c r="A39" s="1">
        <v>38</v>
      </c>
      <c r="B39" s="91" t="s">
        <v>130</v>
      </c>
      <c r="C39" s="10">
        <v>16846</v>
      </c>
      <c r="D39" s="14">
        <v>15204</v>
      </c>
      <c r="E39" s="11">
        <v>15082</v>
      </c>
      <c r="F39" s="41">
        <f t="shared" si="6"/>
        <v>0.01457334648754521</v>
      </c>
      <c r="G39" s="41">
        <f t="shared" si="7"/>
        <v>-0.10471328505283153</v>
      </c>
      <c r="H39" s="10">
        <f t="shared" si="8"/>
        <v>-1764</v>
      </c>
      <c r="I39" s="35">
        <f t="shared" si="9"/>
        <v>0.017432035812753845</v>
      </c>
      <c r="J39" s="11">
        <v>15130.71</v>
      </c>
      <c r="K39" s="14">
        <v>14995.53</v>
      </c>
      <c r="L39" s="35">
        <f t="shared" si="10"/>
        <v>-0.008934147835759094</v>
      </c>
      <c r="M39" s="14">
        <f t="shared" si="11"/>
        <v>-135.17999999999847</v>
      </c>
    </row>
    <row r="40" spans="1:13" ht="15">
      <c r="A40" s="1">
        <v>39</v>
      </c>
      <c r="B40" s="91" t="s">
        <v>131</v>
      </c>
      <c r="C40" s="10">
        <v>6780</v>
      </c>
      <c r="D40" s="14">
        <v>6379</v>
      </c>
      <c r="E40" s="11">
        <v>6331</v>
      </c>
      <c r="F40" s="41">
        <f t="shared" si="6"/>
        <v>0.006117481541748357</v>
      </c>
      <c r="G40" s="41">
        <f t="shared" si="7"/>
        <v>-0.06622418879056047</v>
      </c>
      <c r="H40" s="10">
        <f t="shared" si="8"/>
        <v>-449</v>
      </c>
      <c r="I40" s="35">
        <f t="shared" si="9"/>
        <v>0.004437065804946983</v>
      </c>
      <c r="J40" s="11">
        <v>6396.268</v>
      </c>
      <c r="K40" s="14">
        <v>6335.551</v>
      </c>
      <c r="L40" s="35">
        <f t="shared" si="10"/>
        <v>-0.00949256660290026</v>
      </c>
      <c r="M40" s="14">
        <f t="shared" si="11"/>
        <v>-60.71699999999964</v>
      </c>
    </row>
    <row r="41" spans="1:13" ht="15">
      <c r="A41" s="1">
        <v>40</v>
      </c>
      <c r="B41" s="91" t="s">
        <v>132</v>
      </c>
      <c r="C41" s="10">
        <v>5964</v>
      </c>
      <c r="D41" s="14">
        <v>5130</v>
      </c>
      <c r="E41" s="11">
        <v>5096</v>
      </c>
      <c r="F41" s="41">
        <f t="shared" si="6"/>
        <v>0.004924132986376501</v>
      </c>
      <c r="G41" s="41">
        <f t="shared" si="7"/>
        <v>-0.14553990610328638</v>
      </c>
      <c r="H41" s="10">
        <f t="shared" si="8"/>
        <v>-868</v>
      </c>
      <c r="I41" s="35">
        <f t="shared" si="9"/>
        <v>0.008577668415799511</v>
      </c>
      <c r="J41" s="11">
        <v>5124.117</v>
      </c>
      <c r="K41" s="14">
        <v>5106.267</v>
      </c>
      <c r="L41" s="35">
        <f t="shared" si="10"/>
        <v>-0.0034835270154839094</v>
      </c>
      <c r="M41" s="14">
        <f t="shared" si="11"/>
        <v>-17.850000000000364</v>
      </c>
    </row>
    <row r="42" spans="1:13" ht="15">
      <c r="A42" s="1">
        <v>41</v>
      </c>
      <c r="B42" s="91" t="s">
        <v>133</v>
      </c>
      <c r="C42" s="10">
        <v>5113</v>
      </c>
      <c r="D42" s="14">
        <v>3919</v>
      </c>
      <c r="E42" s="11">
        <v>3861</v>
      </c>
      <c r="F42" s="41">
        <f t="shared" si="6"/>
        <v>0.0037307844310046447</v>
      </c>
      <c r="G42" s="41">
        <f t="shared" si="7"/>
        <v>-0.244866027772345</v>
      </c>
      <c r="H42" s="10">
        <f t="shared" si="8"/>
        <v>-1252</v>
      </c>
      <c r="I42" s="35">
        <f t="shared" si="9"/>
        <v>0.012372397300208513</v>
      </c>
      <c r="J42" s="11">
        <v>3842.554</v>
      </c>
      <c r="K42" s="14">
        <v>3771.858</v>
      </c>
      <c r="L42" s="35">
        <f t="shared" si="10"/>
        <v>-0.01839817996051582</v>
      </c>
      <c r="M42" s="14">
        <f t="shared" si="11"/>
        <v>-70.69599999999991</v>
      </c>
    </row>
    <row r="43" spans="1:13" ht="15">
      <c r="A43" s="1">
        <v>42</v>
      </c>
      <c r="B43" s="91" t="s">
        <v>134</v>
      </c>
      <c r="C43" s="10">
        <v>61306</v>
      </c>
      <c r="D43" s="14">
        <v>56710</v>
      </c>
      <c r="E43" s="11">
        <v>56356</v>
      </c>
      <c r="F43" s="41">
        <f t="shared" si="6"/>
        <v>0.054455345090312815</v>
      </c>
      <c r="G43" s="41">
        <f t="shared" si="7"/>
        <v>-0.08074250481192706</v>
      </c>
      <c r="H43" s="10">
        <f t="shared" si="8"/>
        <v>-4950</v>
      </c>
      <c r="I43" s="35">
        <f t="shared" si="9"/>
        <v>0.048916427025584776</v>
      </c>
      <c r="J43" s="11">
        <v>56918.48</v>
      </c>
      <c r="K43" s="14">
        <v>56078.83</v>
      </c>
      <c r="L43" s="35">
        <f t="shared" si="10"/>
        <v>-0.014751799415585262</v>
      </c>
      <c r="M43" s="14">
        <f t="shared" si="11"/>
        <v>-839.6500000000015</v>
      </c>
    </row>
    <row r="44" spans="1:13" ht="15">
      <c r="A44" s="1">
        <v>43</v>
      </c>
      <c r="B44" s="91" t="s">
        <v>135</v>
      </c>
      <c r="C44" s="10">
        <v>12848</v>
      </c>
      <c r="D44" s="14">
        <v>11217</v>
      </c>
      <c r="E44" s="11">
        <v>11262</v>
      </c>
      <c r="F44" s="41">
        <f t="shared" si="6"/>
        <v>0.010882179296030643</v>
      </c>
      <c r="G44" s="41">
        <f t="shared" si="7"/>
        <v>-0.12344333748443337</v>
      </c>
      <c r="H44" s="10">
        <f t="shared" si="8"/>
        <v>-1586</v>
      </c>
      <c r="I44" s="35">
        <f t="shared" si="9"/>
        <v>0.01567302086112676</v>
      </c>
      <c r="J44" s="11">
        <v>11147.54</v>
      </c>
      <c r="K44" s="14">
        <v>11096.53</v>
      </c>
      <c r="L44" s="35">
        <f t="shared" si="10"/>
        <v>-0.004575897462579207</v>
      </c>
      <c r="M44" s="14">
        <f t="shared" si="11"/>
        <v>-51.01000000000022</v>
      </c>
    </row>
    <row r="45" spans="1:13" ht="15">
      <c r="A45" s="1">
        <v>44</v>
      </c>
      <c r="B45" s="91" t="s">
        <v>136</v>
      </c>
      <c r="C45" s="10">
        <v>19817</v>
      </c>
      <c r="D45" s="14">
        <v>17781</v>
      </c>
      <c r="E45" s="11">
        <v>17656</v>
      </c>
      <c r="F45" s="41">
        <f t="shared" si="6"/>
        <v>0.017060536108214973</v>
      </c>
      <c r="G45" s="41">
        <f t="shared" si="7"/>
        <v>-0.10904778725336832</v>
      </c>
      <c r="H45" s="10">
        <f t="shared" si="8"/>
        <v>-2161</v>
      </c>
      <c r="I45" s="35">
        <f t="shared" si="9"/>
        <v>0.021355232081270444</v>
      </c>
      <c r="J45" s="11">
        <v>17641.75</v>
      </c>
      <c r="K45" s="14">
        <v>17745.47</v>
      </c>
      <c r="L45" s="35">
        <f t="shared" si="10"/>
        <v>0.005879235336630502</v>
      </c>
      <c r="M45" s="14">
        <f t="shared" si="11"/>
        <v>103.72000000000116</v>
      </c>
    </row>
    <row r="46" spans="1:13" ht="15">
      <c r="A46" s="1">
        <v>45</v>
      </c>
      <c r="B46" s="91" t="s">
        <v>137</v>
      </c>
      <c r="C46" s="10">
        <v>50509</v>
      </c>
      <c r="D46" s="14">
        <v>47754</v>
      </c>
      <c r="E46" s="11">
        <v>47535</v>
      </c>
      <c r="F46" s="41">
        <f t="shared" si="6"/>
        <v>0.045931840955142654</v>
      </c>
      <c r="G46" s="41">
        <f t="shared" si="7"/>
        <v>-0.05888059553742897</v>
      </c>
      <c r="H46" s="10">
        <f t="shared" si="8"/>
        <v>-2974</v>
      </c>
      <c r="I46" s="35">
        <f t="shared" si="9"/>
        <v>0.029389384641230126</v>
      </c>
      <c r="J46" s="11">
        <v>48243.98</v>
      </c>
      <c r="K46" s="14">
        <v>47193.12</v>
      </c>
      <c r="L46" s="35">
        <f t="shared" si="10"/>
        <v>-0.021782199561478977</v>
      </c>
      <c r="M46" s="14">
        <f t="shared" si="11"/>
        <v>-1050.8600000000006</v>
      </c>
    </row>
    <row r="47" spans="1:13" ht="15">
      <c r="A47" s="1">
        <v>46</v>
      </c>
      <c r="B47" s="91" t="s">
        <v>138</v>
      </c>
      <c r="C47" s="10">
        <v>15264</v>
      </c>
      <c r="D47" s="14">
        <v>14295</v>
      </c>
      <c r="E47" s="11">
        <v>14194</v>
      </c>
      <c r="F47" s="41">
        <f t="shared" si="6"/>
        <v>0.013715295056638158</v>
      </c>
      <c r="G47" s="41">
        <f t="shared" si="7"/>
        <v>-0.07009958071278825</v>
      </c>
      <c r="H47" s="10">
        <f t="shared" si="8"/>
        <v>-1070</v>
      </c>
      <c r="I47" s="35">
        <f t="shared" si="9"/>
        <v>0.010573853922702164</v>
      </c>
      <c r="J47" s="11">
        <v>14314.33</v>
      </c>
      <c r="K47" s="14">
        <v>14200.8</v>
      </c>
      <c r="L47" s="35">
        <f t="shared" si="10"/>
        <v>-0.007931212987265256</v>
      </c>
      <c r="M47" s="14">
        <f t="shared" si="11"/>
        <v>-113.53000000000065</v>
      </c>
    </row>
    <row r="48" spans="1:13" ht="15">
      <c r="A48" s="1">
        <v>47</v>
      </c>
      <c r="B48" s="91" t="s">
        <v>139</v>
      </c>
      <c r="C48" s="10">
        <v>10726</v>
      </c>
      <c r="D48" s="14">
        <v>10689</v>
      </c>
      <c r="E48" s="11">
        <v>10703</v>
      </c>
      <c r="F48" s="41">
        <f t="shared" si="6"/>
        <v>0.010342032055178118</v>
      </c>
      <c r="G48" s="41">
        <f t="shared" si="7"/>
        <v>-0.00214432220771956</v>
      </c>
      <c r="H48" s="10">
        <f t="shared" si="8"/>
        <v>-23</v>
      </c>
      <c r="I48" s="35">
        <f t="shared" si="9"/>
        <v>0.00022728844880574745</v>
      </c>
      <c r="J48" s="11">
        <v>10693.75</v>
      </c>
      <c r="K48" s="14">
        <v>10833.1</v>
      </c>
      <c r="L48" s="35">
        <f t="shared" si="10"/>
        <v>0.01303097603740506</v>
      </c>
      <c r="M48" s="14">
        <f t="shared" si="11"/>
        <v>139.35000000000036</v>
      </c>
    </row>
    <row r="49" spans="1:13" ht="15">
      <c r="A49" s="1">
        <v>48</v>
      </c>
      <c r="B49" s="91" t="s">
        <v>140</v>
      </c>
      <c r="C49" s="10">
        <v>18072</v>
      </c>
      <c r="D49" s="14">
        <v>17050</v>
      </c>
      <c r="E49" s="11">
        <v>16883</v>
      </c>
      <c r="F49" s="41">
        <f t="shared" si="6"/>
        <v>0.016313606202706922</v>
      </c>
      <c r="G49" s="41">
        <f t="shared" si="7"/>
        <v>-0.06579238601150952</v>
      </c>
      <c r="H49" s="10">
        <f t="shared" si="8"/>
        <v>-1189</v>
      </c>
      <c r="I49" s="35">
        <f t="shared" si="9"/>
        <v>0.011749824592610161</v>
      </c>
      <c r="J49" s="11">
        <v>17001.69</v>
      </c>
      <c r="K49" s="14">
        <v>16856.64</v>
      </c>
      <c r="L49" s="35">
        <f t="shared" si="10"/>
        <v>-0.008531504809227746</v>
      </c>
      <c r="M49" s="14">
        <f t="shared" si="11"/>
        <v>-145.04999999999927</v>
      </c>
    </row>
    <row r="50" spans="1:13" ht="15">
      <c r="A50" s="1">
        <v>49</v>
      </c>
      <c r="B50" s="91" t="s">
        <v>141</v>
      </c>
      <c r="C50" s="10">
        <v>4024</v>
      </c>
      <c r="D50" s="14">
        <v>3758</v>
      </c>
      <c r="E50" s="11">
        <v>3724</v>
      </c>
      <c r="F50" s="41">
        <f t="shared" si="6"/>
        <v>0.003598404874659751</v>
      </c>
      <c r="G50" s="41">
        <f t="shared" si="7"/>
        <v>-0.07455268389662027</v>
      </c>
      <c r="H50" s="10">
        <f t="shared" si="8"/>
        <v>-300</v>
      </c>
      <c r="I50" s="35">
        <f t="shared" si="9"/>
        <v>0.0029646319409445316</v>
      </c>
      <c r="J50" s="11">
        <v>3838.148</v>
      </c>
      <c r="K50" s="14">
        <v>3754.832</v>
      </c>
      <c r="L50" s="35">
        <f t="shared" si="10"/>
        <v>-0.021707344271247552</v>
      </c>
      <c r="M50" s="14">
        <f t="shared" si="11"/>
        <v>-83.31600000000026</v>
      </c>
    </row>
    <row r="51" spans="1:13" ht="15">
      <c r="A51" s="1">
        <v>50</v>
      </c>
      <c r="B51" s="91" t="s">
        <v>142</v>
      </c>
      <c r="C51" s="10">
        <v>11798</v>
      </c>
      <c r="D51" s="14">
        <v>10493</v>
      </c>
      <c r="E51" s="11">
        <v>10472</v>
      </c>
      <c r="F51" s="41">
        <f t="shared" si="6"/>
        <v>0.010118822730246215</v>
      </c>
      <c r="G51" s="41">
        <f t="shared" si="7"/>
        <v>-0.11239193083573487</v>
      </c>
      <c r="H51" s="10">
        <f t="shared" si="8"/>
        <v>-1326</v>
      </c>
      <c r="I51" s="35">
        <f t="shared" si="9"/>
        <v>0.01310367317897483</v>
      </c>
      <c r="J51" s="11">
        <v>10318.48</v>
      </c>
      <c r="K51" s="14">
        <v>10189.93</v>
      </c>
      <c r="L51" s="35">
        <f t="shared" si="10"/>
        <v>-0.012458230281979446</v>
      </c>
      <c r="M51" s="14">
        <f t="shared" si="11"/>
        <v>-128.54999999999927</v>
      </c>
    </row>
    <row r="52" spans="1:13" ht="15">
      <c r="A52" s="1">
        <v>51</v>
      </c>
      <c r="B52" s="91" t="s">
        <v>143</v>
      </c>
      <c r="C52" s="10">
        <v>15137</v>
      </c>
      <c r="D52" s="14">
        <v>14676</v>
      </c>
      <c r="E52" s="11">
        <v>14645</v>
      </c>
      <c r="F52" s="41">
        <f t="shared" si="6"/>
        <v>0.014151084691029015</v>
      </c>
      <c r="G52" s="41">
        <f t="shared" si="7"/>
        <v>-0.03250313800620995</v>
      </c>
      <c r="H52" s="10">
        <f t="shared" si="8"/>
        <v>-492</v>
      </c>
      <c r="I52" s="35">
        <f t="shared" si="9"/>
        <v>0.004861996383149032</v>
      </c>
      <c r="J52" s="11">
        <v>14601.43</v>
      </c>
      <c r="K52" s="14">
        <v>14594.71</v>
      </c>
      <c r="L52" s="35">
        <f t="shared" si="10"/>
        <v>-0.000460228895389093</v>
      </c>
      <c r="M52" s="14">
        <f t="shared" si="11"/>
        <v>-6.720000000001164</v>
      </c>
    </row>
    <row r="53" spans="1:13" ht="15">
      <c r="A53" s="1">
        <v>52</v>
      </c>
      <c r="B53" s="91" t="s">
        <v>144</v>
      </c>
      <c r="C53" s="10">
        <v>21871</v>
      </c>
      <c r="D53" s="14">
        <v>18689</v>
      </c>
      <c r="E53" s="11">
        <v>18472</v>
      </c>
      <c r="F53" s="41">
        <f t="shared" si="6"/>
        <v>0.017849015801480912</v>
      </c>
      <c r="G53" s="41">
        <f t="shared" si="7"/>
        <v>-0.15541127520460885</v>
      </c>
      <c r="H53" s="10">
        <f t="shared" si="8"/>
        <v>-3399</v>
      </c>
      <c r="I53" s="35">
        <f t="shared" si="9"/>
        <v>0.03358927989090155</v>
      </c>
      <c r="J53" s="11">
        <v>18999.7</v>
      </c>
      <c r="K53" s="14">
        <v>18295.05</v>
      </c>
      <c r="L53" s="35">
        <f t="shared" si="10"/>
        <v>-0.03708742769622686</v>
      </c>
      <c r="M53" s="14">
        <f t="shared" si="11"/>
        <v>-704.6500000000015</v>
      </c>
    </row>
    <row r="54" spans="1:13" ht="15">
      <c r="A54" s="1">
        <v>53</v>
      </c>
      <c r="B54" s="91" t="s">
        <v>145</v>
      </c>
      <c r="C54" s="10">
        <v>13984</v>
      </c>
      <c r="D54" s="14">
        <v>12666</v>
      </c>
      <c r="E54" s="11">
        <v>12638</v>
      </c>
      <c r="F54" s="41">
        <f t="shared" si="6"/>
        <v>0.01221177250428301</v>
      </c>
      <c r="G54" s="41">
        <f t="shared" si="7"/>
        <v>-0.09625286041189932</v>
      </c>
      <c r="H54" s="10">
        <f t="shared" si="8"/>
        <v>-1346</v>
      </c>
      <c r="I54" s="35">
        <f t="shared" si="9"/>
        <v>0.013301315308371132</v>
      </c>
      <c r="J54" s="11">
        <v>12769.18</v>
      </c>
      <c r="K54" s="14">
        <v>12634.12</v>
      </c>
      <c r="L54" s="35">
        <f t="shared" si="10"/>
        <v>-0.010577030005059017</v>
      </c>
      <c r="M54" s="14">
        <f t="shared" si="11"/>
        <v>-135.0599999999995</v>
      </c>
    </row>
    <row r="55" spans="1:13" ht="15">
      <c r="A55" s="1">
        <v>54</v>
      </c>
      <c r="B55" s="91" t="s">
        <v>146</v>
      </c>
      <c r="C55" s="10">
        <v>18514</v>
      </c>
      <c r="D55" s="14">
        <v>16095</v>
      </c>
      <c r="E55" s="11">
        <v>15823</v>
      </c>
      <c r="F55" s="41">
        <f t="shared" si="6"/>
        <v>0.015289355620768323</v>
      </c>
      <c r="G55" s="41">
        <f t="shared" si="7"/>
        <v>-0.14534946526952577</v>
      </c>
      <c r="H55" s="10">
        <f t="shared" si="8"/>
        <v>-2691</v>
      </c>
      <c r="I55" s="35">
        <f t="shared" si="9"/>
        <v>0.02659274851027245</v>
      </c>
      <c r="J55" s="11">
        <v>16239.45</v>
      </c>
      <c r="K55" s="14">
        <v>15882.07</v>
      </c>
      <c r="L55" s="35">
        <f t="shared" si="10"/>
        <v>-0.02200690294314161</v>
      </c>
      <c r="M55" s="14">
        <f t="shared" si="11"/>
        <v>-357.380000000001</v>
      </c>
    </row>
    <row r="56" spans="1:13" ht="15">
      <c r="A56" s="1">
        <v>55</v>
      </c>
      <c r="B56" s="91" t="s">
        <v>147</v>
      </c>
      <c r="C56" s="10">
        <v>39565</v>
      </c>
      <c r="D56" s="14">
        <v>35220</v>
      </c>
      <c r="E56" s="11">
        <v>34593</v>
      </c>
      <c r="F56" s="41">
        <f t="shared" si="6"/>
        <v>0.033426321114152724</v>
      </c>
      <c r="G56" s="41">
        <f t="shared" si="7"/>
        <v>-0.1256666245418931</v>
      </c>
      <c r="H56" s="10">
        <f t="shared" si="8"/>
        <v>-4972</v>
      </c>
      <c r="I56" s="35">
        <f t="shared" si="9"/>
        <v>0.0491338333679207</v>
      </c>
      <c r="J56" s="11">
        <v>35447.75</v>
      </c>
      <c r="K56" s="14">
        <v>34679.75</v>
      </c>
      <c r="L56" s="35">
        <f t="shared" si="10"/>
        <v>-0.02166569105232349</v>
      </c>
      <c r="M56" s="14">
        <f t="shared" si="11"/>
        <v>-768</v>
      </c>
    </row>
    <row r="57" spans="1:13" ht="15">
      <c r="A57" s="1">
        <v>56</v>
      </c>
      <c r="B57" s="91" t="s">
        <v>148</v>
      </c>
      <c r="C57" s="10">
        <v>3190</v>
      </c>
      <c r="D57" s="14">
        <v>2887</v>
      </c>
      <c r="E57" s="11">
        <v>2858</v>
      </c>
      <c r="F57" s="41">
        <f t="shared" si="6"/>
        <v>0.002761611474698595</v>
      </c>
      <c r="G57" s="41">
        <f t="shared" si="7"/>
        <v>-0.10407523510971786</v>
      </c>
      <c r="H57" s="10">
        <f t="shared" si="8"/>
        <v>-332</v>
      </c>
      <c r="I57" s="35">
        <f t="shared" si="9"/>
        <v>0.0032808593479786152</v>
      </c>
      <c r="J57" s="11">
        <v>2835.87</v>
      </c>
      <c r="K57" s="14">
        <v>2824.27</v>
      </c>
      <c r="L57" s="35">
        <f t="shared" si="10"/>
        <v>-0.004090455486323389</v>
      </c>
      <c r="M57" s="14">
        <f t="shared" si="11"/>
        <v>-11.599999999999909</v>
      </c>
    </row>
    <row r="58" spans="1:13" ht="15">
      <c r="A58" s="1">
        <v>57</v>
      </c>
      <c r="B58" s="91" t="s">
        <v>149</v>
      </c>
      <c r="C58" s="10">
        <v>5373</v>
      </c>
      <c r="D58" s="14">
        <v>4834</v>
      </c>
      <c r="E58" s="11">
        <v>4804</v>
      </c>
      <c r="F58" s="41">
        <f t="shared" si="6"/>
        <v>0.004641980939276435</v>
      </c>
      <c r="G58" s="41">
        <f t="shared" si="7"/>
        <v>-0.1058998697189652</v>
      </c>
      <c r="H58" s="10">
        <f t="shared" si="8"/>
        <v>-569</v>
      </c>
      <c r="I58" s="35">
        <f t="shared" si="9"/>
        <v>0.005622918581324795</v>
      </c>
      <c r="J58" s="11">
        <v>4813.248</v>
      </c>
      <c r="K58" s="14">
        <v>4809.222</v>
      </c>
      <c r="L58" s="35">
        <f t="shared" si="10"/>
        <v>-0.0008364414216761406</v>
      </c>
      <c r="M58" s="14">
        <f t="shared" si="11"/>
        <v>-4.02599999999984</v>
      </c>
    </row>
    <row r="59" spans="1:13" ht="15">
      <c r="A59" s="1">
        <v>58</v>
      </c>
      <c r="B59" s="91" t="s">
        <v>150</v>
      </c>
      <c r="C59" s="10">
        <v>19652</v>
      </c>
      <c r="D59" s="14">
        <v>17754</v>
      </c>
      <c r="E59" s="11">
        <v>17619</v>
      </c>
      <c r="F59" s="41">
        <f t="shared" si="6"/>
        <v>0.017024783965260512</v>
      </c>
      <c r="G59" s="41">
        <f t="shared" si="7"/>
        <v>-0.10345003053124364</v>
      </c>
      <c r="H59" s="10">
        <f t="shared" si="8"/>
        <v>-2033</v>
      </c>
      <c r="I59" s="35">
        <f t="shared" si="9"/>
        <v>0.02009032245313411</v>
      </c>
      <c r="J59" s="11">
        <v>17802.7</v>
      </c>
      <c r="K59" s="14">
        <v>17541.61</v>
      </c>
      <c r="L59" s="35">
        <f t="shared" si="10"/>
        <v>-0.014665752947586609</v>
      </c>
      <c r="M59" s="14">
        <f t="shared" si="11"/>
        <v>-261.09000000000015</v>
      </c>
    </row>
    <row r="60" spans="1:13" ht="15">
      <c r="A60" s="1">
        <v>59</v>
      </c>
      <c r="B60" s="91" t="s">
        <v>151</v>
      </c>
      <c r="C60" s="10">
        <v>10986</v>
      </c>
      <c r="D60" s="14">
        <v>9885</v>
      </c>
      <c r="E60" s="11">
        <v>9792</v>
      </c>
      <c r="F60" s="41">
        <f t="shared" si="6"/>
        <v>0.009461756319191267</v>
      </c>
      <c r="G60" s="41">
        <f t="shared" si="7"/>
        <v>-0.10868377935554342</v>
      </c>
      <c r="H60" s="10">
        <f t="shared" si="8"/>
        <v>-1194</v>
      </c>
      <c r="I60" s="35">
        <f t="shared" si="9"/>
        <v>0.011799235124959236</v>
      </c>
      <c r="J60" s="11">
        <v>9922.553</v>
      </c>
      <c r="K60" s="14">
        <v>9725.251</v>
      </c>
      <c r="L60" s="35">
        <f t="shared" si="10"/>
        <v>-0.019884197141602538</v>
      </c>
      <c r="M60" s="14">
        <f t="shared" si="11"/>
        <v>-197.30199999999968</v>
      </c>
    </row>
    <row r="61" spans="1:13" ht="15">
      <c r="A61" s="1">
        <v>60</v>
      </c>
      <c r="B61" s="91" t="s">
        <v>152</v>
      </c>
      <c r="C61" s="10">
        <v>16545</v>
      </c>
      <c r="D61" s="14">
        <v>14868</v>
      </c>
      <c r="E61" s="11">
        <v>14723</v>
      </c>
      <c r="F61" s="41">
        <f t="shared" si="6"/>
        <v>0.014226454073473553</v>
      </c>
      <c r="G61" s="41">
        <f t="shared" si="7"/>
        <v>-0.11012390450287096</v>
      </c>
      <c r="H61" s="10">
        <f t="shared" si="8"/>
        <v>-1822</v>
      </c>
      <c r="I61" s="35">
        <f t="shared" si="9"/>
        <v>0.018005197988003124</v>
      </c>
      <c r="J61" s="11">
        <v>14826.65</v>
      </c>
      <c r="K61" s="14">
        <v>14553.19</v>
      </c>
      <c r="L61" s="35">
        <f t="shared" si="10"/>
        <v>-0.018443815696735213</v>
      </c>
      <c r="M61" s="14">
        <f t="shared" si="11"/>
        <v>-273.4599999999991</v>
      </c>
    </row>
    <row r="62" spans="1:13" ht="15">
      <c r="A62" s="1">
        <v>61</v>
      </c>
      <c r="B62" s="91" t="s">
        <v>153</v>
      </c>
      <c r="C62" s="10">
        <v>11388</v>
      </c>
      <c r="D62" s="14">
        <v>9728</v>
      </c>
      <c r="E62" s="11">
        <v>9644</v>
      </c>
      <c r="F62" s="41">
        <f t="shared" si="6"/>
        <v>0.009318747747373426</v>
      </c>
      <c r="G62" s="41">
        <f t="shared" si="7"/>
        <v>-0.15314365999297505</v>
      </c>
      <c r="H62" s="10">
        <f t="shared" si="8"/>
        <v>-1744</v>
      </c>
      <c r="I62" s="35">
        <f t="shared" si="9"/>
        <v>0.017234393683357545</v>
      </c>
      <c r="J62" s="11">
        <v>9816.048</v>
      </c>
      <c r="K62" s="14">
        <v>9683.262</v>
      </c>
      <c r="L62" s="35">
        <f t="shared" si="10"/>
        <v>-0.013527439963618765</v>
      </c>
      <c r="M62" s="14">
        <f t="shared" si="11"/>
        <v>-132.78600000000006</v>
      </c>
    </row>
    <row r="63" spans="1:13" ht="15">
      <c r="A63" s="1">
        <v>62</v>
      </c>
      <c r="B63" s="91" t="s">
        <v>154</v>
      </c>
      <c r="C63" s="10">
        <v>1482</v>
      </c>
      <c r="D63" s="14">
        <v>1471</v>
      </c>
      <c r="E63" s="11">
        <v>1463</v>
      </c>
      <c r="F63" s="41">
        <f t="shared" si="6"/>
        <v>0.001413659057902045</v>
      </c>
      <c r="G63" s="41">
        <f t="shared" si="7"/>
        <v>-0.01282051282051282</v>
      </c>
      <c r="H63" s="10">
        <f t="shared" si="8"/>
        <v>-19</v>
      </c>
      <c r="I63" s="35">
        <f t="shared" si="9"/>
        <v>0.00018776002292648702</v>
      </c>
      <c r="J63" s="11">
        <v>1462.979</v>
      </c>
      <c r="K63" s="14">
        <v>1473.072</v>
      </c>
      <c r="L63" s="35">
        <f t="shared" si="10"/>
        <v>0.006898937031905343</v>
      </c>
      <c r="M63" s="14">
        <f t="shared" si="11"/>
        <v>10.092999999999847</v>
      </c>
    </row>
    <row r="64" spans="1:13" ht="15">
      <c r="A64" s="1">
        <v>63</v>
      </c>
      <c r="B64" s="91" t="s">
        <v>155</v>
      </c>
      <c r="C64" s="10">
        <v>26531</v>
      </c>
      <c r="D64" s="14">
        <v>25453</v>
      </c>
      <c r="E64" s="11">
        <v>25332</v>
      </c>
      <c r="F64" s="41">
        <f t="shared" si="6"/>
        <v>0.024477656360064663</v>
      </c>
      <c r="G64" s="41">
        <f t="shared" si="7"/>
        <v>-0.045192416418529266</v>
      </c>
      <c r="H64" s="10">
        <f t="shared" si="8"/>
        <v>-1199</v>
      </c>
      <c r="I64" s="35">
        <f t="shared" si="9"/>
        <v>0.011848645657308312</v>
      </c>
      <c r="J64" s="11">
        <v>25196.44</v>
      </c>
      <c r="K64" s="14">
        <v>25053.61</v>
      </c>
      <c r="L64" s="35">
        <f t="shared" si="10"/>
        <v>-0.005668657953266339</v>
      </c>
      <c r="M64" s="14">
        <f t="shared" si="11"/>
        <v>-142.8299999999981</v>
      </c>
    </row>
    <row r="65" spans="1:13" ht="15">
      <c r="A65" s="1">
        <v>64</v>
      </c>
      <c r="B65" s="91" t="s">
        <v>156</v>
      </c>
      <c r="C65" s="10">
        <v>10724</v>
      </c>
      <c r="D65" s="14">
        <v>9923</v>
      </c>
      <c r="E65" s="11">
        <v>9888</v>
      </c>
      <c r="F65" s="41">
        <f t="shared" si="6"/>
        <v>0.009554518636046084</v>
      </c>
      <c r="G65" s="41">
        <f t="shared" si="7"/>
        <v>-0.07795598657217456</v>
      </c>
      <c r="H65" s="10">
        <f t="shared" si="8"/>
        <v>-836</v>
      </c>
      <c r="I65" s="35">
        <f t="shared" si="9"/>
        <v>0.008261441008765429</v>
      </c>
      <c r="J65" s="11">
        <v>9935.401</v>
      </c>
      <c r="K65" s="14">
        <v>9849.536</v>
      </c>
      <c r="L65" s="35">
        <f t="shared" si="10"/>
        <v>-0.008642328578383478</v>
      </c>
      <c r="M65" s="14">
        <f t="shared" si="11"/>
        <v>-85.86499999999978</v>
      </c>
    </row>
    <row r="66" spans="1:13" ht="15">
      <c r="A66" s="1">
        <v>65</v>
      </c>
      <c r="B66" s="91" t="s">
        <v>157</v>
      </c>
      <c r="C66" s="10">
        <v>3846</v>
      </c>
      <c r="D66" s="14">
        <v>4074</v>
      </c>
      <c r="E66" s="11">
        <v>4043</v>
      </c>
      <c r="F66" s="41">
        <f aca="true" t="shared" si="12" ref="F66:F82">E66/$E$83</f>
        <v>0.003906646323375234</v>
      </c>
      <c r="G66" s="41">
        <f aca="true" t="shared" si="13" ref="G66:G82">(E66-C66)/C66</f>
        <v>0.05122204888195528</v>
      </c>
      <c r="H66" s="10">
        <f aca="true" t="shared" si="14" ref="H66:H82">E66-C66</f>
        <v>197</v>
      </c>
      <c r="I66" s="35">
        <f aca="true" t="shared" si="15" ref="I66:I82">H66/$H$83</f>
        <v>-0.001946774974553576</v>
      </c>
      <c r="J66" s="11">
        <v>4178.953</v>
      </c>
      <c r="K66" s="14">
        <v>4126.721</v>
      </c>
      <c r="L66" s="35">
        <f aca="true" t="shared" si="16" ref="L66:L82">(K66-J66)/J66</f>
        <v>-0.012498824466319882</v>
      </c>
      <c r="M66" s="14">
        <f aca="true" t="shared" si="17" ref="M66:M82">K66-J66</f>
        <v>-52.23200000000088</v>
      </c>
    </row>
    <row r="67" spans="1:13" ht="15">
      <c r="A67" s="1">
        <v>66</v>
      </c>
      <c r="B67" s="91" t="s">
        <v>158</v>
      </c>
      <c r="C67" s="10">
        <v>19016</v>
      </c>
      <c r="D67" s="14">
        <v>17293</v>
      </c>
      <c r="E67" s="11">
        <v>17116</v>
      </c>
      <c r="F67" s="41">
        <f t="shared" si="12"/>
        <v>0.01653874807590663</v>
      </c>
      <c r="G67" s="41">
        <f t="shared" si="13"/>
        <v>-0.09991586032814471</v>
      </c>
      <c r="H67" s="10">
        <f t="shared" si="14"/>
        <v>-1900</v>
      </c>
      <c r="I67" s="35">
        <f t="shared" si="15"/>
        <v>0.0187760022926487</v>
      </c>
      <c r="J67" s="11">
        <v>17343.3</v>
      </c>
      <c r="K67" s="14">
        <v>17253.9</v>
      </c>
      <c r="L67" s="35">
        <f t="shared" si="16"/>
        <v>-0.005154728338897316</v>
      </c>
      <c r="M67" s="14">
        <f t="shared" si="17"/>
        <v>-89.39999999999782</v>
      </c>
    </row>
    <row r="68" spans="1:13" ht="15">
      <c r="A68" s="1">
        <v>67</v>
      </c>
      <c r="B68" s="91" t="s">
        <v>159</v>
      </c>
      <c r="C68" s="10">
        <v>3150</v>
      </c>
      <c r="D68" s="14">
        <v>2569</v>
      </c>
      <c r="E68" s="11">
        <v>2539</v>
      </c>
      <c r="F68" s="41">
        <f t="shared" si="12"/>
        <v>0.0024533700259831114</v>
      </c>
      <c r="G68" s="41">
        <f t="shared" si="13"/>
        <v>-0.19396825396825396</v>
      </c>
      <c r="H68" s="10">
        <f t="shared" si="14"/>
        <v>-611</v>
      </c>
      <c r="I68" s="35">
        <f t="shared" si="15"/>
        <v>0.006037967053057029</v>
      </c>
      <c r="J68" s="11">
        <v>2536.46</v>
      </c>
      <c r="K68" s="14">
        <v>2486.594</v>
      </c>
      <c r="L68" s="35">
        <f t="shared" si="16"/>
        <v>-0.019659683180495647</v>
      </c>
      <c r="M68" s="14">
        <f t="shared" si="17"/>
        <v>-49.865999999999985</v>
      </c>
    </row>
    <row r="69" spans="1:13" ht="15">
      <c r="A69" s="1">
        <v>68</v>
      </c>
      <c r="B69" s="91" t="s">
        <v>160</v>
      </c>
      <c r="C69" s="10">
        <v>13049</v>
      </c>
      <c r="D69" s="14">
        <v>12581</v>
      </c>
      <c r="E69" s="11">
        <v>12530</v>
      </c>
      <c r="F69" s="41">
        <f t="shared" si="12"/>
        <v>0.012107414897821342</v>
      </c>
      <c r="G69" s="41">
        <f t="shared" si="13"/>
        <v>-0.039773162694459345</v>
      </c>
      <c r="H69" s="10">
        <f t="shared" si="14"/>
        <v>-519</v>
      </c>
      <c r="I69" s="35">
        <f t="shared" si="15"/>
        <v>0.00512881325783404</v>
      </c>
      <c r="J69" s="11">
        <v>12585.68</v>
      </c>
      <c r="K69" s="14">
        <v>12569.01</v>
      </c>
      <c r="L69" s="35">
        <f t="shared" si="16"/>
        <v>-0.0013245212018738815</v>
      </c>
      <c r="M69" s="14">
        <f t="shared" si="17"/>
        <v>-16.670000000000073</v>
      </c>
    </row>
    <row r="70" spans="1:13" ht="15">
      <c r="A70" s="1">
        <v>69</v>
      </c>
      <c r="B70" s="91" t="s">
        <v>161</v>
      </c>
      <c r="C70" s="10">
        <v>2878</v>
      </c>
      <c r="D70" s="14">
        <v>2494</v>
      </c>
      <c r="E70" s="11">
        <v>2471</v>
      </c>
      <c r="F70" s="41">
        <f t="shared" si="12"/>
        <v>0.0023876633848776167</v>
      </c>
      <c r="G70" s="41">
        <f t="shared" si="13"/>
        <v>-0.1414176511466296</v>
      </c>
      <c r="H70" s="10">
        <f t="shared" si="14"/>
        <v>-407</v>
      </c>
      <c r="I70" s="35">
        <f t="shared" si="15"/>
        <v>0.0040220173332147485</v>
      </c>
      <c r="J70" s="11">
        <v>2508.729</v>
      </c>
      <c r="K70" s="14">
        <v>2462.89</v>
      </c>
      <c r="L70" s="35">
        <f t="shared" si="16"/>
        <v>-0.01827180217552392</v>
      </c>
      <c r="M70" s="14">
        <f t="shared" si="17"/>
        <v>-45.83899999999994</v>
      </c>
    </row>
    <row r="71" spans="1:13" ht="15">
      <c r="A71" s="1">
        <v>70</v>
      </c>
      <c r="B71" s="91" t="s">
        <v>162</v>
      </c>
      <c r="C71" s="10">
        <v>7565</v>
      </c>
      <c r="D71" s="14">
        <v>7339</v>
      </c>
      <c r="E71" s="11">
        <v>7329</v>
      </c>
      <c r="F71" s="41">
        <f t="shared" si="12"/>
        <v>0.007081823127384886</v>
      </c>
      <c r="G71" s="41">
        <f t="shared" si="13"/>
        <v>-0.031196298744216786</v>
      </c>
      <c r="H71" s="10">
        <f t="shared" si="14"/>
        <v>-236</v>
      </c>
      <c r="I71" s="35">
        <f t="shared" si="15"/>
        <v>0.002332177126876365</v>
      </c>
      <c r="J71" s="11">
        <v>7254.552</v>
      </c>
      <c r="K71" s="14">
        <v>7282.718</v>
      </c>
      <c r="L71" s="35">
        <f t="shared" si="16"/>
        <v>0.003882527825288201</v>
      </c>
      <c r="M71" s="14">
        <f t="shared" si="17"/>
        <v>28.166000000000167</v>
      </c>
    </row>
    <row r="72" spans="1:13" ht="15">
      <c r="A72" s="1">
        <v>71</v>
      </c>
      <c r="B72" s="91" t="s">
        <v>163</v>
      </c>
      <c r="C72" s="10">
        <v>5039</v>
      </c>
      <c r="D72" s="14">
        <v>4525</v>
      </c>
      <c r="E72" s="11">
        <v>4489</v>
      </c>
      <c r="F72" s="41">
        <f t="shared" si="12"/>
        <v>0.0043376045870965685</v>
      </c>
      <c r="G72" s="41">
        <f t="shared" si="13"/>
        <v>-0.10914864060329431</v>
      </c>
      <c r="H72" s="10">
        <f t="shared" si="14"/>
        <v>-550</v>
      </c>
      <c r="I72" s="35">
        <f t="shared" si="15"/>
        <v>0.005435158558398308</v>
      </c>
      <c r="J72" s="11">
        <v>4528.75</v>
      </c>
      <c r="K72" s="14">
        <v>4511.578</v>
      </c>
      <c r="L72" s="35">
        <f t="shared" si="16"/>
        <v>-0.003791774772288064</v>
      </c>
      <c r="M72" s="14">
        <f t="shared" si="17"/>
        <v>-17.17199999999957</v>
      </c>
    </row>
    <row r="73" spans="1:13" ht="15">
      <c r="A73" s="1">
        <v>72</v>
      </c>
      <c r="B73" s="91" t="s">
        <v>164</v>
      </c>
      <c r="C73" s="10">
        <v>2041</v>
      </c>
      <c r="D73" s="14">
        <v>1690</v>
      </c>
      <c r="E73" s="11">
        <v>1666</v>
      </c>
      <c r="F73" s="41">
        <f t="shared" si="12"/>
        <v>0.0016098127070846254</v>
      </c>
      <c r="G73" s="41">
        <f t="shared" si="13"/>
        <v>-0.18373346398824106</v>
      </c>
      <c r="H73" s="10">
        <f t="shared" si="14"/>
        <v>-375</v>
      </c>
      <c r="I73" s="35">
        <f t="shared" si="15"/>
        <v>0.003705789926180665</v>
      </c>
      <c r="J73" s="11">
        <v>1700.995</v>
      </c>
      <c r="K73" s="14">
        <v>1678.803</v>
      </c>
      <c r="L73" s="35">
        <f t="shared" si="16"/>
        <v>-0.013046481618111623</v>
      </c>
      <c r="M73" s="14">
        <f t="shared" si="17"/>
        <v>-22.19199999999978</v>
      </c>
    </row>
    <row r="74" spans="1:13" ht="15">
      <c r="A74" s="1">
        <v>73</v>
      </c>
      <c r="B74" s="91" t="s">
        <v>165</v>
      </c>
      <c r="C74" s="10">
        <v>1162</v>
      </c>
      <c r="D74" s="14">
        <v>1044</v>
      </c>
      <c r="E74" s="11">
        <v>1043</v>
      </c>
      <c r="F74" s="41">
        <f t="shared" si="12"/>
        <v>0.0010078239216622235</v>
      </c>
      <c r="G74" s="41">
        <f t="shared" si="13"/>
        <v>-0.10240963855421686</v>
      </c>
      <c r="H74" s="10">
        <f t="shared" si="14"/>
        <v>-119</v>
      </c>
      <c r="I74" s="35">
        <f t="shared" si="15"/>
        <v>0.0011759706699079975</v>
      </c>
      <c r="J74" s="11">
        <v>1043.038</v>
      </c>
      <c r="K74" s="14">
        <v>1037.151</v>
      </c>
      <c r="L74" s="35">
        <f t="shared" si="16"/>
        <v>-0.005644089668832721</v>
      </c>
      <c r="M74" s="14">
        <f t="shared" si="17"/>
        <v>-5.886999999999944</v>
      </c>
    </row>
    <row r="75" spans="1:13" ht="15">
      <c r="A75" s="1">
        <v>74</v>
      </c>
      <c r="B75" s="91" t="s">
        <v>166</v>
      </c>
      <c r="C75" s="10">
        <v>1141</v>
      </c>
      <c r="D75" s="14">
        <v>985</v>
      </c>
      <c r="E75" s="11">
        <v>983</v>
      </c>
      <c r="F75" s="41">
        <f t="shared" si="12"/>
        <v>0.0009498474736279632</v>
      </c>
      <c r="G75" s="41">
        <f t="shared" si="13"/>
        <v>-0.13847502191060473</v>
      </c>
      <c r="H75" s="10">
        <f t="shared" si="14"/>
        <v>-158</v>
      </c>
      <c r="I75" s="35">
        <f t="shared" si="15"/>
        <v>0.0015613728222307868</v>
      </c>
      <c r="J75" s="11">
        <v>956.9358</v>
      </c>
      <c r="K75" s="14">
        <v>951.4081</v>
      </c>
      <c r="L75" s="35">
        <f t="shared" si="16"/>
        <v>-0.005776458567021928</v>
      </c>
      <c r="M75" s="14">
        <f t="shared" si="17"/>
        <v>-5.527699999999982</v>
      </c>
    </row>
    <row r="76" spans="1:13" ht="15">
      <c r="A76" s="1">
        <v>75</v>
      </c>
      <c r="B76" s="91" t="s">
        <v>167</v>
      </c>
      <c r="C76" s="10">
        <v>4508</v>
      </c>
      <c r="D76" s="14">
        <v>4258</v>
      </c>
      <c r="E76" s="11">
        <v>4240</v>
      </c>
      <c r="F76" s="41">
        <f t="shared" si="12"/>
        <v>0.0040970023277543885</v>
      </c>
      <c r="G76" s="41">
        <f t="shared" si="13"/>
        <v>-0.05944986690328305</v>
      </c>
      <c r="H76" s="10">
        <f t="shared" si="14"/>
        <v>-268</v>
      </c>
      <c r="I76" s="35">
        <f t="shared" si="15"/>
        <v>0.0026484045339104484</v>
      </c>
      <c r="J76" s="11">
        <v>4269.671</v>
      </c>
      <c r="K76" s="14">
        <v>4221.805</v>
      </c>
      <c r="L76" s="35">
        <f t="shared" si="16"/>
        <v>-0.011210699840807402</v>
      </c>
      <c r="M76" s="14">
        <f t="shared" si="17"/>
        <v>-47.865999999999985</v>
      </c>
    </row>
    <row r="77" spans="1:13" ht="15">
      <c r="A77" s="1">
        <v>76</v>
      </c>
      <c r="B77" s="91" t="s">
        <v>168</v>
      </c>
      <c r="C77" s="10">
        <v>2879</v>
      </c>
      <c r="D77" s="14">
        <v>2500</v>
      </c>
      <c r="E77" s="11">
        <v>2498</v>
      </c>
      <c r="F77" s="41">
        <f t="shared" si="12"/>
        <v>0.002413752786493034</v>
      </c>
      <c r="G77" s="41">
        <f t="shared" si="13"/>
        <v>-0.13233761722820422</v>
      </c>
      <c r="H77" s="10">
        <f t="shared" si="14"/>
        <v>-381</v>
      </c>
      <c r="I77" s="35">
        <f t="shared" si="15"/>
        <v>0.0037650825649995553</v>
      </c>
      <c r="J77" s="11">
        <v>2411.658</v>
      </c>
      <c r="K77" s="14">
        <v>2457.94</v>
      </c>
      <c r="L77" s="35">
        <f t="shared" si="16"/>
        <v>0.019190946643346675</v>
      </c>
      <c r="M77" s="14">
        <f t="shared" si="17"/>
        <v>46.28200000000015</v>
      </c>
    </row>
    <row r="78" spans="1:13" ht="15">
      <c r="A78" s="1">
        <v>77</v>
      </c>
      <c r="B78" s="91" t="s">
        <v>169</v>
      </c>
      <c r="C78" s="10">
        <v>2205</v>
      </c>
      <c r="D78" s="14">
        <v>1927</v>
      </c>
      <c r="E78" s="11">
        <v>1917</v>
      </c>
      <c r="F78" s="41">
        <f t="shared" si="12"/>
        <v>0.0018523475146946138</v>
      </c>
      <c r="G78" s="41">
        <f t="shared" si="13"/>
        <v>-0.1306122448979592</v>
      </c>
      <c r="H78" s="10">
        <f t="shared" si="14"/>
        <v>-288</v>
      </c>
      <c r="I78" s="35">
        <f t="shared" si="15"/>
        <v>0.0028460466633067503</v>
      </c>
      <c r="J78" s="11">
        <v>1933.791</v>
      </c>
      <c r="K78" s="14">
        <v>1907.812</v>
      </c>
      <c r="L78" s="35">
        <f t="shared" si="16"/>
        <v>-0.013434233585739122</v>
      </c>
      <c r="M78" s="14">
        <f t="shared" si="17"/>
        <v>-25.979000000000042</v>
      </c>
    </row>
    <row r="79" spans="1:13" ht="15">
      <c r="A79" s="1">
        <v>78</v>
      </c>
      <c r="B79" s="91" t="s">
        <v>170</v>
      </c>
      <c r="C79" s="10">
        <v>2078</v>
      </c>
      <c r="D79" s="14">
        <v>1715</v>
      </c>
      <c r="E79" s="11">
        <v>1709</v>
      </c>
      <c r="F79" s="41">
        <f t="shared" si="12"/>
        <v>0.0016513624948425118</v>
      </c>
      <c r="G79" s="41">
        <f t="shared" si="13"/>
        <v>-0.17757459095283926</v>
      </c>
      <c r="H79" s="10">
        <f t="shared" si="14"/>
        <v>-369</v>
      </c>
      <c r="I79" s="35">
        <f t="shared" si="15"/>
        <v>0.003646497287361774</v>
      </c>
      <c r="J79" s="11">
        <v>1702.976</v>
      </c>
      <c r="K79" s="14">
        <v>1692.531</v>
      </c>
      <c r="L79" s="35">
        <f t="shared" si="16"/>
        <v>-0.006133380623097544</v>
      </c>
      <c r="M79" s="14">
        <f t="shared" si="17"/>
        <v>-10.445000000000164</v>
      </c>
    </row>
    <row r="80" spans="1:13" ht="15">
      <c r="A80" s="1">
        <v>79</v>
      </c>
      <c r="B80" s="91" t="s">
        <v>171</v>
      </c>
      <c r="C80" s="10">
        <v>3217</v>
      </c>
      <c r="D80" s="14">
        <v>2995</v>
      </c>
      <c r="E80" s="11">
        <v>2971</v>
      </c>
      <c r="F80" s="41">
        <f t="shared" si="12"/>
        <v>0.002870800451829785</v>
      </c>
      <c r="G80" s="41">
        <f t="shared" si="13"/>
        <v>-0.07646875971401927</v>
      </c>
      <c r="H80" s="10">
        <f t="shared" si="14"/>
        <v>-246</v>
      </c>
      <c r="I80" s="35">
        <f t="shared" si="15"/>
        <v>0.002430998191574516</v>
      </c>
      <c r="J80" s="11">
        <v>2966.635</v>
      </c>
      <c r="K80" s="14">
        <v>2927.12</v>
      </c>
      <c r="L80" s="35">
        <f t="shared" si="16"/>
        <v>-0.013319805099043302</v>
      </c>
      <c r="M80" s="14">
        <f t="shared" si="17"/>
        <v>-39.51500000000033</v>
      </c>
    </row>
    <row r="81" spans="1:13" ht="15">
      <c r="A81" s="1">
        <v>80</v>
      </c>
      <c r="B81" s="91" t="s">
        <v>172</v>
      </c>
      <c r="C81" s="10">
        <v>9041</v>
      </c>
      <c r="D81" s="14">
        <v>8096</v>
      </c>
      <c r="E81" s="11">
        <v>8046</v>
      </c>
      <c r="F81" s="41">
        <f t="shared" si="12"/>
        <v>0.007774641681394295</v>
      </c>
      <c r="G81" s="41">
        <f t="shared" si="13"/>
        <v>-0.11005419754451941</v>
      </c>
      <c r="H81" s="10">
        <f t="shared" si="14"/>
        <v>-995</v>
      </c>
      <c r="I81" s="35">
        <f t="shared" si="15"/>
        <v>0.00983269593746603</v>
      </c>
      <c r="J81" s="11">
        <v>8097.05</v>
      </c>
      <c r="K81" s="14">
        <v>8032.115</v>
      </c>
      <c r="L81" s="35">
        <f t="shared" si="16"/>
        <v>-0.008019587380589277</v>
      </c>
      <c r="M81" s="14">
        <f t="shared" si="17"/>
        <v>-64.9350000000004</v>
      </c>
    </row>
    <row r="82" spans="1:13" ht="15.75" thickBot="1">
      <c r="A82" s="48">
        <v>81</v>
      </c>
      <c r="B82" s="92" t="s">
        <v>173</v>
      </c>
      <c r="C82" s="10">
        <v>7851</v>
      </c>
      <c r="D82" s="14">
        <v>6831</v>
      </c>
      <c r="E82" s="11">
        <v>6783</v>
      </c>
      <c r="F82" s="41">
        <f t="shared" si="12"/>
        <v>0.0065542374502731175</v>
      </c>
      <c r="G82" s="41">
        <f t="shared" si="13"/>
        <v>-0.13603362628964463</v>
      </c>
      <c r="H82" s="10">
        <f t="shared" si="14"/>
        <v>-1068</v>
      </c>
      <c r="I82" s="35">
        <f t="shared" si="15"/>
        <v>0.010554089709762533</v>
      </c>
      <c r="J82" s="11">
        <v>6892.507</v>
      </c>
      <c r="K82" s="14">
        <v>6724.499</v>
      </c>
      <c r="L82" s="35">
        <f t="shared" si="16"/>
        <v>-0.02437545583921784</v>
      </c>
      <c r="M82" s="14">
        <f t="shared" si="17"/>
        <v>-168.0079999999998</v>
      </c>
    </row>
    <row r="83" spans="1:13" ht="15.75" thickBot="1">
      <c r="A83" s="175" t="s">
        <v>174</v>
      </c>
      <c r="B83" s="176"/>
      <c r="C83" s="56">
        <v>1136096</v>
      </c>
      <c r="D83" s="55">
        <v>1042120</v>
      </c>
      <c r="E83" s="106">
        <v>1034903</v>
      </c>
      <c r="F83" s="26">
        <f>E83/$E$83</f>
        <v>1</v>
      </c>
      <c r="G83" s="43">
        <f>(E83-C83)/C83</f>
        <v>-0.08907081795904571</v>
      </c>
      <c r="H83" s="56">
        <f>E83-C83</f>
        <v>-101193</v>
      </c>
      <c r="I83" s="37">
        <f>H83/$H$83</f>
        <v>1</v>
      </c>
      <c r="J83" s="56">
        <v>1045634</v>
      </c>
      <c r="K83" s="55">
        <v>1036051</v>
      </c>
      <c r="L83" s="37">
        <f>(K83-J83)/J83</f>
        <v>-0.009164774672590983</v>
      </c>
      <c r="M83" s="55">
        <f>K83-J83</f>
        <v>-9583</v>
      </c>
    </row>
    <row r="84" spans="3:13" ht="15">
      <c r="C84" s="3"/>
      <c r="D84" s="3"/>
      <c r="E84" s="3"/>
      <c r="I84" s="63"/>
      <c r="J84" s="64"/>
      <c r="K84" s="64"/>
      <c r="L84" s="63"/>
      <c r="M84" s="64"/>
    </row>
  </sheetData>
  <sheetProtection/>
  <autoFilter ref="A1:M84">
    <sortState ref="A2:M84">
      <sortCondition sortBy="value" ref="A2:A84"/>
    </sortState>
  </autoFilter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M84"/>
  <sheetViews>
    <sheetView zoomScalePageLayoutView="0" workbookViewId="0" topLeftCell="H1">
      <pane ySplit="1" topLeftCell="A77" activePane="bottomLeft" state="frozen"/>
      <selection pane="topLeft" activeCell="W1" sqref="W1"/>
      <selection pane="bottomLeft" activeCell="J2" sqref="J2:K83"/>
    </sheetView>
  </sheetViews>
  <sheetFormatPr defaultColWidth="8.8515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customWidth="1"/>
    <col min="7" max="7" width="30.421875" style="0" customWidth="1"/>
    <col min="8" max="8" width="27.421875" style="0" customWidth="1"/>
    <col min="9" max="9" width="22.28125" style="0" customWidth="1"/>
    <col min="10" max="11" width="28.28125" style="0" customWidth="1"/>
    <col min="12" max="12" width="29.8515625" style="0" customWidth="1"/>
    <col min="13" max="13" width="30.421875" style="0" customWidth="1"/>
  </cols>
  <sheetData>
    <row r="1" spans="1:13" ht="45.75" thickBot="1">
      <c r="A1" s="12" t="s">
        <v>92</v>
      </c>
      <c r="B1" s="12" t="s">
        <v>175</v>
      </c>
      <c r="C1" s="75">
        <v>40969</v>
      </c>
      <c r="D1" s="95">
        <v>41306</v>
      </c>
      <c r="E1" s="103">
        <v>41334</v>
      </c>
      <c r="F1" s="42" t="s">
        <v>303</v>
      </c>
      <c r="G1" s="53" t="s">
        <v>304</v>
      </c>
      <c r="H1" s="42" t="s">
        <v>317</v>
      </c>
      <c r="I1" s="42" t="s">
        <v>306</v>
      </c>
      <c r="J1" s="107" t="s">
        <v>285</v>
      </c>
      <c r="K1" s="73" t="s">
        <v>295</v>
      </c>
      <c r="L1" s="53" t="s">
        <v>307</v>
      </c>
      <c r="M1" s="42" t="s">
        <v>308</v>
      </c>
    </row>
    <row r="2" spans="1:13" ht="15">
      <c r="A2" s="21">
        <v>1</v>
      </c>
      <c r="B2" s="90" t="s">
        <v>93</v>
      </c>
      <c r="C2" s="143">
        <v>60781</v>
      </c>
      <c r="D2" s="108">
        <v>63519</v>
      </c>
      <c r="E2" s="86">
        <v>63395</v>
      </c>
      <c r="F2" s="40">
        <f aca="true" t="shared" si="0" ref="F2:F33">E2/$E$83</f>
        <v>0.023910532854682646</v>
      </c>
      <c r="G2" s="40">
        <f aca="true" t="shared" si="1" ref="G2:G33">(E2-C2)/C2</f>
        <v>0.043006860696599265</v>
      </c>
      <c r="H2" s="10">
        <f aca="true" t="shared" si="2" ref="H2:H33">E2-C2</f>
        <v>2614</v>
      </c>
      <c r="I2" s="45">
        <f aca="true" t="shared" si="3" ref="I2:I33">H2/$H$83</f>
        <v>0.03408172312185455</v>
      </c>
      <c r="J2" s="3">
        <v>62861.31</v>
      </c>
      <c r="K2" s="13">
        <v>63389.83</v>
      </c>
      <c r="L2" s="45">
        <f>(K2-J2)/J2</f>
        <v>0.00840771533396304</v>
      </c>
      <c r="M2" s="14">
        <f>K2-J2</f>
        <v>528.5200000000041</v>
      </c>
    </row>
    <row r="3" spans="1:13" ht="15">
      <c r="A3" s="1">
        <v>2</v>
      </c>
      <c r="B3" s="91" t="s">
        <v>94</v>
      </c>
      <c r="C3" s="25">
        <v>18506</v>
      </c>
      <c r="D3" s="54">
        <v>19263</v>
      </c>
      <c r="E3" s="86">
        <v>19112</v>
      </c>
      <c r="F3" s="41">
        <f t="shared" si="0"/>
        <v>0.007208425016463361</v>
      </c>
      <c r="G3" s="41">
        <f t="shared" si="1"/>
        <v>0.03274613638819842</v>
      </c>
      <c r="H3" s="10">
        <f t="shared" si="2"/>
        <v>606</v>
      </c>
      <c r="I3" s="35">
        <f t="shared" si="3"/>
        <v>0.007901118673237895</v>
      </c>
      <c r="J3" s="3">
        <v>19177.05</v>
      </c>
      <c r="K3" s="14">
        <v>19133.03</v>
      </c>
      <c r="L3" s="35">
        <f aca="true" t="shared" si="4" ref="L3:L66">(K3-J3)/J3</f>
        <v>-0.0022954521159406914</v>
      </c>
      <c r="M3" s="14">
        <f aca="true" t="shared" si="5" ref="M3:M66">K3-J3</f>
        <v>-44.02000000000044</v>
      </c>
    </row>
    <row r="4" spans="1:13" ht="15">
      <c r="A4" s="1">
        <v>3</v>
      </c>
      <c r="B4" s="91" t="s">
        <v>95</v>
      </c>
      <c r="C4" s="25">
        <v>24778</v>
      </c>
      <c r="D4" s="54">
        <v>25903</v>
      </c>
      <c r="E4" s="86">
        <v>25673</v>
      </c>
      <c r="F4" s="41">
        <f t="shared" si="0"/>
        <v>0.009683020900359138</v>
      </c>
      <c r="G4" s="41">
        <f t="shared" si="1"/>
        <v>0.03612075228024861</v>
      </c>
      <c r="H4" s="10">
        <f t="shared" si="2"/>
        <v>895</v>
      </c>
      <c r="I4" s="35">
        <f t="shared" si="3"/>
        <v>0.01166914391509557</v>
      </c>
      <c r="J4" s="3">
        <v>25808.83</v>
      </c>
      <c r="K4" s="14">
        <v>25856.94</v>
      </c>
      <c r="L4" s="35">
        <f t="shared" si="4"/>
        <v>0.0018640907007406744</v>
      </c>
      <c r="M4" s="14">
        <f t="shared" si="5"/>
        <v>48.109999999996944</v>
      </c>
    </row>
    <row r="5" spans="1:13" ht="15">
      <c r="A5" s="1">
        <v>4</v>
      </c>
      <c r="B5" s="91" t="s">
        <v>96</v>
      </c>
      <c r="C5" s="25">
        <v>15887</v>
      </c>
      <c r="D5" s="54">
        <v>16220</v>
      </c>
      <c r="E5" s="86">
        <v>15907</v>
      </c>
      <c r="F5" s="41">
        <f t="shared" si="0"/>
        <v>0.0059996032198034056</v>
      </c>
      <c r="G5" s="41">
        <f t="shared" si="1"/>
        <v>0.0012588909171020331</v>
      </c>
      <c r="H5" s="10">
        <f t="shared" si="2"/>
        <v>20</v>
      </c>
      <c r="I5" s="35">
        <f t="shared" si="3"/>
        <v>0.0002607629925161021</v>
      </c>
      <c r="J5" s="3">
        <v>16265.85</v>
      </c>
      <c r="K5" s="14">
        <v>15953.74</v>
      </c>
      <c r="L5" s="35">
        <f t="shared" si="4"/>
        <v>-0.019188053498587567</v>
      </c>
      <c r="M5" s="14">
        <f t="shared" si="5"/>
        <v>-312.1100000000006</v>
      </c>
    </row>
    <row r="6" spans="1:13" ht="15">
      <c r="A6" s="1">
        <v>5</v>
      </c>
      <c r="B6" s="91" t="s">
        <v>97</v>
      </c>
      <c r="C6" s="25">
        <v>15262</v>
      </c>
      <c r="D6" s="54">
        <v>15957</v>
      </c>
      <c r="E6" s="86">
        <v>15892</v>
      </c>
      <c r="F6" s="41">
        <f t="shared" si="0"/>
        <v>0.005993945707494544</v>
      </c>
      <c r="G6" s="41">
        <f t="shared" si="1"/>
        <v>0.04127899357882322</v>
      </c>
      <c r="H6" s="10">
        <f t="shared" si="2"/>
        <v>630</v>
      </c>
      <c r="I6" s="35">
        <f t="shared" si="3"/>
        <v>0.008214034264257217</v>
      </c>
      <c r="J6" s="3">
        <v>15955.72</v>
      </c>
      <c r="K6" s="14">
        <v>15991.1</v>
      </c>
      <c r="L6" s="35">
        <f t="shared" si="4"/>
        <v>0.002217386617463895</v>
      </c>
      <c r="M6" s="14">
        <f t="shared" si="5"/>
        <v>35.38000000000102</v>
      </c>
    </row>
    <row r="7" spans="1:13" ht="15">
      <c r="A7" s="1">
        <v>6</v>
      </c>
      <c r="B7" s="91" t="s">
        <v>98</v>
      </c>
      <c r="C7" s="25">
        <v>372186</v>
      </c>
      <c r="D7" s="54">
        <v>377885</v>
      </c>
      <c r="E7" s="86">
        <v>374253</v>
      </c>
      <c r="F7" s="41">
        <f t="shared" si="0"/>
        <v>0.14115606360854238</v>
      </c>
      <c r="G7" s="41">
        <f t="shared" si="1"/>
        <v>0.0055536747755154684</v>
      </c>
      <c r="H7" s="10">
        <f t="shared" si="2"/>
        <v>2067</v>
      </c>
      <c r="I7" s="35">
        <f t="shared" si="3"/>
        <v>0.026949855276539154</v>
      </c>
      <c r="J7" s="3">
        <v>377521</v>
      </c>
      <c r="K7" s="14">
        <v>377261.6</v>
      </c>
      <c r="L7" s="35">
        <f t="shared" si="4"/>
        <v>-0.0006871140943153448</v>
      </c>
      <c r="M7" s="14">
        <f t="shared" si="5"/>
        <v>-259.4000000000233</v>
      </c>
    </row>
    <row r="8" spans="1:13" ht="15">
      <c r="A8" s="1">
        <v>7</v>
      </c>
      <c r="B8" s="91" t="s">
        <v>99</v>
      </c>
      <c r="C8" s="25">
        <v>56054</v>
      </c>
      <c r="D8" s="54">
        <v>59929</v>
      </c>
      <c r="E8" s="86">
        <v>59778</v>
      </c>
      <c r="F8" s="41">
        <f t="shared" si="0"/>
        <v>0.022546318053272646</v>
      </c>
      <c r="G8" s="41">
        <f t="shared" si="1"/>
        <v>0.06643593677525243</v>
      </c>
      <c r="H8" s="10">
        <f t="shared" si="2"/>
        <v>3724</v>
      </c>
      <c r="I8" s="35">
        <f t="shared" si="3"/>
        <v>0.04855406920649821</v>
      </c>
      <c r="J8" s="3">
        <v>59800.11</v>
      </c>
      <c r="K8" s="14">
        <v>60012.29</v>
      </c>
      <c r="L8" s="35">
        <f t="shared" si="4"/>
        <v>0.003548154008412364</v>
      </c>
      <c r="M8" s="14">
        <f t="shared" si="5"/>
        <v>212.1800000000003</v>
      </c>
    </row>
    <row r="9" spans="1:13" ht="15">
      <c r="A9" s="1">
        <v>8</v>
      </c>
      <c r="B9" s="91" t="s">
        <v>100</v>
      </c>
      <c r="C9" s="25">
        <v>8508</v>
      </c>
      <c r="D9" s="54">
        <v>8973</v>
      </c>
      <c r="E9" s="86">
        <v>8869</v>
      </c>
      <c r="F9" s="41">
        <f t="shared" si="0"/>
        <v>0.003345098444485849</v>
      </c>
      <c r="G9" s="41">
        <f t="shared" si="1"/>
        <v>0.042430653502585805</v>
      </c>
      <c r="H9" s="10">
        <f t="shared" si="2"/>
        <v>361</v>
      </c>
      <c r="I9" s="35">
        <f t="shared" si="3"/>
        <v>0.004706772014915643</v>
      </c>
      <c r="J9" s="3">
        <v>8939.682</v>
      </c>
      <c r="K9" s="14">
        <v>8993.409</v>
      </c>
      <c r="L9" s="35">
        <f t="shared" si="4"/>
        <v>0.006009945320202548</v>
      </c>
      <c r="M9" s="14">
        <f t="shared" si="5"/>
        <v>53.72699999999895</v>
      </c>
    </row>
    <row r="10" spans="1:13" ht="15">
      <c r="A10" s="1">
        <v>9</v>
      </c>
      <c r="B10" s="91" t="s">
        <v>101</v>
      </c>
      <c r="C10" s="25">
        <v>31547</v>
      </c>
      <c r="D10" s="54">
        <v>33952</v>
      </c>
      <c r="E10" s="86">
        <v>33862</v>
      </c>
      <c r="F10" s="41">
        <f t="shared" si="0"/>
        <v>0.012771645453509959</v>
      </c>
      <c r="G10" s="41">
        <f t="shared" si="1"/>
        <v>0.07338257203537579</v>
      </c>
      <c r="H10" s="10">
        <f t="shared" si="2"/>
        <v>2315</v>
      </c>
      <c r="I10" s="35">
        <f t="shared" si="3"/>
        <v>0.03018331638373882</v>
      </c>
      <c r="J10" s="3">
        <v>33872.1</v>
      </c>
      <c r="K10" s="14">
        <v>34122.26</v>
      </c>
      <c r="L10" s="35">
        <f t="shared" si="4"/>
        <v>0.007385429306125203</v>
      </c>
      <c r="M10" s="14">
        <f t="shared" si="5"/>
        <v>250.1600000000035</v>
      </c>
    </row>
    <row r="11" spans="1:13" ht="15">
      <c r="A11" s="1">
        <v>10</v>
      </c>
      <c r="B11" s="91" t="s">
        <v>102</v>
      </c>
      <c r="C11" s="25">
        <v>45833</v>
      </c>
      <c r="D11" s="54">
        <v>47462</v>
      </c>
      <c r="E11" s="86">
        <v>47267</v>
      </c>
      <c r="F11" s="41">
        <f t="shared" si="0"/>
        <v>0.01782757562019536</v>
      </c>
      <c r="G11" s="41">
        <f t="shared" si="1"/>
        <v>0.03128750027272926</v>
      </c>
      <c r="H11" s="10">
        <f t="shared" si="2"/>
        <v>1434</v>
      </c>
      <c r="I11" s="35">
        <f t="shared" si="3"/>
        <v>0.01869670656340452</v>
      </c>
      <c r="J11" s="3">
        <v>47055.11</v>
      </c>
      <c r="K11" s="14">
        <v>47138.99</v>
      </c>
      <c r="L11" s="35">
        <f t="shared" si="4"/>
        <v>0.001782590668686087</v>
      </c>
      <c r="M11" s="14">
        <f t="shared" si="5"/>
        <v>83.87999999999738</v>
      </c>
    </row>
    <row r="12" spans="1:13" ht="15">
      <c r="A12" s="1">
        <v>11</v>
      </c>
      <c r="B12" s="91" t="s">
        <v>103</v>
      </c>
      <c r="C12" s="25">
        <v>7868</v>
      </c>
      <c r="D12" s="54">
        <v>8293</v>
      </c>
      <c r="E12" s="86">
        <v>8256</v>
      </c>
      <c r="F12" s="41">
        <f t="shared" si="0"/>
        <v>0.003113894774797065</v>
      </c>
      <c r="G12" s="41">
        <f t="shared" si="1"/>
        <v>0.04931367564819522</v>
      </c>
      <c r="H12" s="10">
        <f t="shared" si="2"/>
        <v>388</v>
      </c>
      <c r="I12" s="35">
        <f t="shared" si="3"/>
        <v>0.0050588020548123815</v>
      </c>
      <c r="J12" s="3">
        <v>8241.736</v>
      </c>
      <c r="K12" s="14">
        <v>8267.447</v>
      </c>
      <c r="L12" s="35">
        <f t="shared" si="4"/>
        <v>0.003119609752120103</v>
      </c>
      <c r="M12" s="14">
        <f t="shared" si="5"/>
        <v>25.71099999999933</v>
      </c>
    </row>
    <row r="13" spans="1:13" ht="15">
      <c r="A13" s="1">
        <v>12</v>
      </c>
      <c r="B13" s="91" t="s">
        <v>104</v>
      </c>
      <c r="C13" s="25">
        <v>11381</v>
      </c>
      <c r="D13" s="54">
        <v>11810</v>
      </c>
      <c r="E13" s="86">
        <v>11685</v>
      </c>
      <c r="F13" s="41">
        <f t="shared" si="0"/>
        <v>0.004407202088602677</v>
      </c>
      <c r="G13" s="41">
        <f t="shared" si="1"/>
        <v>0.02671118530884808</v>
      </c>
      <c r="H13" s="10">
        <f t="shared" si="2"/>
        <v>304</v>
      </c>
      <c r="I13" s="35">
        <f t="shared" si="3"/>
        <v>0.003963597486244752</v>
      </c>
      <c r="J13" s="3">
        <v>11868.23</v>
      </c>
      <c r="K13" s="14">
        <v>11852.39</v>
      </c>
      <c r="L13" s="35">
        <f t="shared" si="4"/>
        <v>-0.001334655631041878</v>
      </c>
      <c r="M13" s="14">
        <f t="shared" si="5"/>
        <v>-15.840000000000146</v>
      </c>
    </row>
    <row r="14" spans="1:13" ht="15">
      <c r="A14" s="1">
        <v>13</v>
      </c>
      <c r="B14" s="91" t="s">
        <v>105</v>
      </c>
      <c r="C14" s="25">
        <v>12845</v>
      </c>
      <c r="D14" s="54">
        <v>13279</v>
      </c>
      <c r="E14" s="86">
        <v>13101</v>
      </c>
      <c r="F14" s="41">
        <f t="shared" si="0"/>
        <v>0.00494127125055915</v>
      </c>
      <c r="G14" s="41">
        <f t="shared" si="1"/>
        <v>0.01992993382639159</v>
      </c>
      <c r="H14" s="10">
        <f t="shared" si="2"/>
        <v>256</v>
      </c>
      <c r="I14" s="35">
        <f t="shared" si="3"/>
        <v>0.003337766304206107</v>
      </c>
      <c r="J14" s="3">
        <v>13138.73</v>
      </c>
      <c r="K14" s="14">
        <v>13174.96</v>
      </c>
      <c r="L14" s="35">
        <f t="shared" si="4"/>
        <v>0.002757496348581603</v>
      </c>
      <c r="M14" s="14">
        <f t="shared" si="5"/>
        <v>36.22999999999956</v>
      </c>
    </row>
    <row r="15" spans="1:13" ht="15">
      <c r="A15" s="1">
        <v>14</v>
      </c>
      <c r="B15" s="91" t="s">
        <v>106</v>
      </c>
      <c r="C15" s="25">
        <v>13259</v>
      </c>
      <c r="D15" s="54">
        <v>12633</v>
      </c>
      <c r="E15" s="86">
        <v>13824</v>
      </c>
      <c r="F15" s="41">
        <f t="shared" si="0"/>
        <v>0.005213963343846249</v>
      </c>
      <c r="G15" s="41">
        <f t="shared" si="1"/>
        <v>0.042612565050154615</v>
      </c>
      <c r="H15" s="10">
        <f t="shared" si="2"/>
        <v>565</v>
      </c>
      <c r="I15" s="35">
        <f t="shared" si="3"/>
        <v>0.007366554538579885</v>
      </c>
      <c r="J15" s="3">
        <v>12689.97</v>
      </c>
      <c r="K15" s="14">
        <v>14000.49</v>
      </c>
      <c r="L15" s="35">
        <f t="shared" si="4"/>
        <v>0.10327211175440135</v>
      </c>
      <c r="M15" s="14">
        <f t="shared" si="5"/>
        <v>1310.5200000000004</v>
      </c>
    </row>
    <row r="16" spans="1:13" ht="15">
      <c r="A16" s="1">
        <v>15</v>
      </c>
      <c r="B16" s="91" t="s">
        <v>107</v>
      </c>
      <c r="C16" s="25">
        <v>11077</v>
      </c>
      <c r="D16" s="54">
        <v>11428</v>
      </c>
      <c r="E16" s="86">
        <v>11518</v>
      </c>
      <c r="F16" s="41">
        <f t="shared" si="0"/>
        <v>0.004344215118230692</v>
      </c>
      <c r="G16" s="41">
        <f t="shared" si="1"/>
        <v>0.039812223526225515</v>
      </c>
      <c r="H16" s="10">
        <f t="shared" si="2"/>
        <v>441</v>
      </c>
      <c r="I16" s="35">
        <f t="shared" si="3"/>
        <v>0.005749823984980052</v>
      </c>
      <c r="J16" s="3">
        <v>11502.91</v>
      </c>
      <c r="K16" s="14">
        <v>11576.51</v>
      </c>
      <c r="L16" s="35">
        <f t="shared" si="4"/>
        <v>0.0063983809314339035</v>
      </c>
      <c r="M16" s="14">
        <f t="shared" si="5"/>
        <v>73.60000000000036</v>
      </c>
    </row>
    <row r="17" spans="1:13" ht="15">
      <c r="A17" s="1">
        <v>16</v>
      </c>
      <c r="B17" s="91" t="s">
        <v>108</v>
      </c>
      <c r="C17" s="25">
        <v>66167</v>
      </c>
      <c r="D17" s="54">
        <v>69542</v>
      </c>
      <c r="E17" s="86">
        <v>69401</v>
      </c>
      <c r="F17" s="41">
        <f t="shared" si="0"/>
        <v>0.02617580078315057</v>
      </c>
      <c r="G17" s="41">
        <f t="shared" si="1"/>
        <v>0.048876328078951745</v>
      </c>
      <c r="H17" s="10">
        <f t="shared" si="2"/>
        <v>3234</v>
      </c>
      <c r="I17" s="35">
        <f t="shared" si="3"/>
        <v>0.04216537588985371</v>
      </c>
      <c r="J17" s="3">
        <v>69468.8</v>
      </c>
      <c r="K17" s="14">
        <v>69646</v>
      </c>
      <c r="L17" s="35">
        <f t="shared" si="4"/>
        <v>0.002550785388548486</v>
      </c>
      <c r="M17" s="14">
        <f t="shared" si="5"/>
        <v>177.1999999999971</v>
      </c>
    </row>
    <row r="18" spans="1:13" ht="15">
      <c r="A18" s="1">
        <v>17</v>
      </c>
      <c r="B18" s="91" t="s">
        <v>109</v>
      </c>
      <c r="C18" s="25">
        <v>20782</v>
      </c>
      <c r="D18" s="54">
        <v>21773</v>
      </c>
      <c r="E18" s="86">
        <v>21734</v>
      </c>
      <c r="F18" s="41">
        <f t="shared" si="0"/>
        <v>0.008197358168052254</v>
      </c>
      <c r="G18" s="41">
        <f t="shared" si="1"/>
        <v>0.04580887306322779</v>
      </c>
      <c r="H18" s="10">
        <f t="shared" si="2"/>
        <v>952</v>
      </c>
      <c r="I18" s="35">
        <f t="shared" si="3"/>
        <v>0.012412318443766461</v>
      </c>
      <c r="J18" s="3">
        <v>21744.16</v>
      </c>
      <c r="K18" s="14">
        <v>21752.95</v>
      </c>
      <c r="L18" s="35">
        <f t="shared" si="4"/>
        <v>0.0004042464735359229</v>
      </c>
      <c r="M18" s="14">
        <f t="shared" si="5"/>
        <v>8.790000000000873</v>
      </c>
    </row>
    <row r="19" spans="1:13" ht="15">
      <c r="A19" s="1">
        <v>18</v>
      </c>
      <c r="B19" s="91" t="s">
        <v>110</v>
      </c>
      <c r="C19" s="25">
        <v>8747</v>
      </c>
      <c r="D19" s="54">
        <v>9028</v>
      </c>
      <c r="E19" s="86">
        <v>8947</v>
      </c>
      <c r="F19" s="41">
        <f t="shared" si="0"/>
        <v>0.003374517508491926</v>
      </c>
      <c r="G19" s="41">
        <f t="shared" si="1"/>
        <v>0.022864982279638735</v>
      </c>
      <c r="H19" s="10">
        <f t="shared" si="2"/>
        <v>200</v>
      </c>
      <c r="I19" s="35">
        <f t="shared" si="3"/>
        <v>0.0026076299251610213</v>
      </c>
      <c r="J19" s="3">
        <v>9063.519</v>
      </c>
      <c r="K19" s="14">
        <v>9056.963</v>
      </c>
      <c r="L19" s="35">
        <f t="shared" si="4"/>
        <v>-0.0007233393563802861</v>
      </c>
      <c r="M19" s="14">
        <f t="shared" si="5"/>
        <v>-6.556000000000495</v>
      </c>
    </row>
    <row r="20" spans="1:13" ht="15">
      <c r="A20" s="1">
        <v>19</v>
      </c>
      <c r="B20" s="91" t="s">
        <v>111</v>
      </c>
      <c r="C20" s="25">
        <v>18105</v>
      </c>
      <c r="D20" s="54">
        <v>18900</v>
      </c>
      <c r="E20" s="86">
        <v>18781</v>
      </c>
      <c r="F20" s="41">
        <f t="shared" si="0"/>
        <v>0.007083582578181162</v>
      </c>
      <c r="G20" s="41">
        <f t="shared" si="1"/>
        <v>0.03733775200220933</v>
      </c>
      <c r="H20" s="10">
        <f t="shared" si="2"/>
        <v>676</v>
      </c>
      <c r="I20" s="35">
        <f t="shared" si="3"/>
        <v>0.00881378914704425</v>
      </c>
      <c r="J20" s="3">
        <v>18837.06</v>
      </c>
      <c r="K20" s="14">
        <v>18817.69</v>
      </c>
      <c r="L20" s="35">
        <f t="shared" si="4"/>
        <v>-0.001028292100784444</v>
      </c>
      <c r="M20" s="14">
        <f t="shared" si="5"/>
        <v>-19.37000000000262</v>
      </c>
    </row>
    <row r="21" spans="1:13" ht="15">
      <c r="A21" s="1">
        <v>20</v>
      </c>
      <c r="B21" s="91" t="s">
        <v>112</v>
      </c>
      <c r="C21" s="25">
        <v>30458</v>
      </c>
      <c r="D21" s="54">
        <v>32439</v>
      </c>
      <c r="E21" s="86">
        <v>32199</v>
      </c>
      <c r="F21" s="41">
        <f t="shared" si="0"/>
        <v>0.012144415922200908</v>
      </c>
      <c r="G21" s="41">
        <f t="shared" si="1"/>
        <v>0.05716068028104275</v>
      </c>
      <c r="H21" s="10">
        <f t="shared" si="2"/>
        <v>1741</v>
      </c>
      <c r="I21" s="35">
        <f t="shared" si="3"/>
        <v>0.022699418498526688</v>
      </c>
      <c r="J21" s="3">
        <v>32323.77</v>
      </c>
      <c r="K21" s="14">
        <v>32341.57</v>
      </c>
      <c r="L21" s="35">
        <f t="shared" si="4"/>
        <v>0.0005506783398099687</v>
      </c>
      <c r="M21" s="14">
        <f t="shared" si="5"/>
        <v>17.799999999999272</v>
      </c>
    </row>
    <row r="22" spans="1:13" ht="15">
      <c r="A22" s="1">
        <v>21</v>
      </c>
      <c r="B22" s="91" t="s">
        <v>113</v>
      </c>
      <c r="C22" s="25">
        <v>52610</v>
      </c>
      <c r="D22" s="54">
        <v>54114</v>
      </c>
      <c r="E22" s="86">
        <v>53548</v>
      </c>
      <c r="F22" s="41">
        <f t="shared" si="0"/>
        <v>0.020196564607659066</v>
      </c>
      <c r="G22" s="41">
        <f t="shared" si="1"/>
        <v>0.017829310017107015</v>
      </c>
      <c r="H22" s="10">
        <f t="shared" si="2"/>
        <v>938</v>
      </c>
      <c r="I22" s="35">
        <f t="shared" si="3"/>
        <v>0.01222978434900519</v>
      </c>
      <c r="J22" s="3">
        <v>53865.44</v>
      </c>
      <c r="K22" s="14">
        <v>53763.11</v>
      </c>
      <c r="L22" s="35">
        <f t="shared" si="4"/>
        <v>-0.0018997338553254507</v>
      </c>
      <c r="M22" s="14">
        <f t="shared" si="5"/>
        <v>-102.33000000000175</v>
      </c>
    </row>
    <row r="23" spans="1:13" ht="15">
      <c r="A23" s="1">
        <v>22</v>
      </c>
      <c r="B23" s="91" t="s">
        <v>114</v>
      </c>
      <c r="C23" s="25">
        <v>18390</v>
      </c>
      <c r="D23" s="54">
        <v>18839</v>
      </c>
      <c r="E23" s="86">
        <v>18819</v>
      </c>
      <c r="F23" s="41">
        <f t="shared" si="0"/>
        <v>0.007097914942696943</v>
      </c>
      <c r="G23" s="41">
        <f t="shared" si="1"/>
        <v>0.0233278955954323</v>
      </c>
      <c r="H23" s="10">
        <f t="shared" si="2"/>
        <v>429</v>
      </c>
      <c r="I23" s="35">
        <f t="shared" si="3"/>
        <v>0.0055933661894703906</v>
      </c>
      <c r="J23" s="3">
        <v>18938.12</v>
      </c>
      <c r="K23" s="14">
        <v>18960.28</v>
      </c>
      <c r="L23" s="35">
        <f t="shared" si="4"/>
        <v>0.001170126707402839</v>
      </c>
      <c r="M23" s="14">
        <f t="shared" si="5"/>
        <v>22.159999999999854</v>
      </c>
    </row>
    <row r="24" spans="1:13" ht="15">
      <c r="A24" s="1">
        <v>23</v>
      </c>
      <c r="B24" s="91" t="s">
        <v>115</v>
      </c>
      <c r="C24" s="25">
        <v>25261</v>
      </c>
      <c r="D24" s="54">
        <v>25264</v>
      </c>
      <c r="E24" s="86">
        <v>25278</v>
      </c>
      <c r="F24" s="41">
        <f t="shared" si="0"/>
        <v>0.009534039742892467</v>
      </c>
      <c r="G24" s="41">
        <f t="shared" si="1"/>
        <v>0.0006729741498753019</v>
      </c>
      <c r="H24" s="10">
        <f t="shared" si="2"/>
        <v>17</v>
      </c>
      <c r="I24" s="35">
        <f t="shared" si="3"/>
        <v>0.0002216485436386868</v>
      </c>
      <c r="J24" s="3">
        <v>25307.75</v>
      </c>
      <c r="K24" s="14">
        <v>25274.31</v>
      </c>
      <c r="L24" s="35">
        <f t="shared" si="4"/>
        <v>-0.0013213343738577585</v>
      </c>
      <c r="M24" s="14">
        <f t="shared" si="5"/>
        <v>-33.43999999999869</v>
      </c>
    </row>
    <row r="25" spans="1:13" ht="15">
      <c r="A25" s="1">
        <v>24</v>
      </c>
      <c r="B25" s="91" t="s">
        <v>116</v>
      </c>
      <c r="C25" s="25">
        <v>12281</v>
      </c>
      <c r="D25" s="54">
        <v>12664</v>
      </c>
      <c r="E25" s="86">
        <v>12532</v>
      </c>
      <c r="F25" s="41">
        <f t="shared" si="0"/>
        <v>0.0047266629503096924</v>
      </c>
      <c r="G25" s="41">
        <f t="shared" si="1"/>
        <v>0.020438075075319598</v>
      </c>
      <c r="H25" s="10">
        <f t="shared" si="2"/>
        <v>251</v>
      </c>
      <c r="I25" s="35">
        <f t="shared" si="3"/>
        <v>0.0032725755560770817</v>
      </c>
      <c r="J25" s="3">
        <v>12633.34</v>
      </c>
      <c r="K25" s="14">
        <v>12627.24</v>
      </c>
      <c r="L25" s="35">
        <f t="shared" si="4"/>
        <v>-0.0004828493494198972</v>
      </c>
      <c r="M25" s="14">
        <f t="shared" si="5"/>
        <v>-6.100000000000364</v>
      </c>
    </row>
    <row r="26" spans="1:13" ht="15">
      <c r="A26" s="1">
        <v>25</v>
      </c>
      <c r="B26" s="91" t="s">
        <v>117</v>
      </c>
      <c r="C26" s="25">
        <v>36334</v>
      </c>
      <c r="D26" s="54">
        <v>37220</v>
      </c>
      <c r="E26" s="86">
        <v>36827</v>
      </c>
      <c r="F26" s="41">
        <f t="shared" si="0"/>
        <v>0.013889947053228139</v>
      </c>
      <c r="G26" s="41">
        <f t="shared" si="1"/>
        <v>0.013568558375075687</v>
      </c>
      <c r="H26" s="10">
        <f t="shared" si="2"/>
        <v>493</v>
      </c>
      <c r="I26" s="35">
        <f t="shared" si="3"/>
        <v>0.006427807765521917</v>
      </c>
      <c r="J26" s="3">
        <v>37058.22</v>
      </c>
      <c r="K26" s="14">
        <v>36865.2</v>
      </c>
      <c r="L26" s="35">
        <f t="shared" si="4"/>
        <v>-0.0052085610156128405</v>
      </c>
      <c r="M26" s="14">
        <f t="shared" si="5"/>
        <v>-193.02000000000407</v>
      </c>
    </row>
    <row r="27" spans="1:13" ht="15">
      <c r="A27" s="1">
        <v>26</v>
      </c>
      <c r="B27" s="91" t="s">
        <v>118</v>
      </c>
      <c r="C27" s="25">
        <v>35223</v>
      </c>
      <c r="D27" s="54">
        <v>36544</v>
      </c>
      <c r="E27" s="86">
        <v>36370</v>
      </c>
      <c r="F27" s="41">
        <f t="shared" si="0"/>
        <v>0.013717581511551509</v>
      </c>
      <c r="G27" s="41">
        <f t="shared" si="1"/>
        <v>0.032563949691962635</v>
      </c>
      <c r="H27" s="10">
        <f t="shared" si="2"/>
        <v>1147</v>
      </c>
      <c r="I27" s="35">
        <f t="shared" si="3"/>
        <v>0.014954757620798457</v>
      </c>
      <c r="J27" s="3">
        <v>36420.78</v>
      </c>
      <c r="K27" s="14">
        <v>36436</v>
      </c>
      <c r="L27" s="35">
        <f t="shared" si="4"/>
        <v>0.00041789330157127784</v>
      </c>
      <c r="M27" s="14">
        <f t="shared" si="5"/>
        <v>15.220000000001164</v>
      </c>
    </row>
    <row r="28" spans="1:13" ht="15">
      <c r="A28" s="1">
        <v>27</v>
      </c>
      <c r="B28" s="91" t="s">
        <v>119</v>
      </c>
      <c r="C28" s="25">
        <v>41217</v>
      </c>
      <c r="D28" s="54">
        <v>43465</v>
      </c>
      <c r="E28" s="86">
        <v>43098</v>
      </c>
      <c r="F28" s="41">
        <f t="shared" si="0"/>
        <v>0.016255164365819273</v>
      </c>
      <c r="G28" s="41">
        <f t="shared" si="1"/>
        <v>0.045636509207365894</v>
      </c>
      <c r="H28" s="10">
        <f t="shared" si="2"/>
        <v>1881</v>
      </c>
      <c r="I28" s="35">
        <f t="shared" si="3"/>
        <v>0.024524759446139403</v>
      </c>
      <c r="J28" s="3">
        <v>43185.68</v>
      </c>
      <c r="K28" s="14">
        <v>43071.45</v>
      </c>
      <c r="L28" s="35">
        <f t="shared" si="4"/>
        <v>-0.002645089761235743</v>
      </c>
      <c r="M28" s="14">
        <f t="shared" si="5"/>
        <v>-114.2300000000032</v>
      </c>
    </row>
    <row r="29" spans="1:13" ht="15">
      <c r="A29" s="1">
        <v>28</v>
      </c>
      <c r="B29" s="91" t="s">
        <v>120</v>
      </c>
      <c r="C29" s="25">
        <v>16042</v>
      </c>
      <c r="D29" s="54">
        <v>16608</v>
      </c>
      <c r="E29" s="86">
        <v>16158</v>
      </c>
      <c r="F29" s="41">
        <f t="shared" si="0"/>
        <v>0.006094272259105012</v>
      </c>
      <c r="G29" s="41">
        <f t="shared" si="1"/>
        <v>0.007231018576237377</v>
      </c>
      <c r="H29" s="10">
        <f t="shared" si="2"/>
        <v>116</v>
      </c>
      <c r="I29" s="35">
        <f t="shared" si="3"/>
        <v>0.0015124253565933924</v>
      </c>
      <c r="J29" s="3">
        <v>16575.71</v>
      </c>
      <c r="K29" s="14">
        <v>16381.02</v>
      </c>
      <c r="L29" s="35">
        <f t="shared" si="4"/>
        <v>-0.011745499891105642</v>
      </c>
      <c r="M29" s="14">
        <f t="shared" si="5"/>
        <v>-194.6899999999987</v>
      </c>
    </row>
    <row r="30" spans="1:13" ht="15">
      <c r="A30" s="1">
        <v>29</v>
      </c>
      <c r="B30" s="91" t="s">
        <v>121</v>
      </c>
      <c r="C30" s="25">
        <v>6531</v>
      </c>
      <c r="D30" s="54">
        <v>6908</v>
      </c>
      <c r="E30" s="86">
        <v>6661</v>
      </c>
      <c r="F30" s="41">
        <f t="shared" si="0"/>
        <v>0.0025123126326215177</v>
      </c>
      <c r="G30" s="41">
        <f t="shared" si="1"/>
        <v>0.01990506813657939</v>
      </c>
      <c r="H30" s="10">
        <f t="shared" si="2"/>
        <v>130</v>
      </c>
      <c r="I30" s="35">
        <f t="shared" si="3"/>
        <v>0.0016949594513546637</v>
      </c>
      <c r="J30" s="3">
        <v>6873.709</v>
      </c>
      <c r="K30" s="14">
        <v>6722.305</v>
      </c>
      <c r="L30" s="35">
        <f t="shared" si="4"/>
        <v>-0.02202653618301263</v>
      </c>
      <c r="M30" s="14">
        <f t="shared" si="5"/>
        <v>-151.40399999999954</v>
      </c>
    </row>
    <row r="31" spans="1:13" ht="15">
      <c r="A31" s="1">
        <v>30</v>
      </c>
      <c r="B31" s="91" t="s">
        <v>122</v>
      </c>
      <c r="C31" s="25">
        <v>14435</v>
      </c>
      <c r="D31" s="54">
        <v>15071</v>
      </c>
      <c r="E31" s="86">
        <v>15068</v>
      </c>
      <c r="F31" s="41">
        <f t="shared" si="0"/>
        <v>0.00568315969799445</v>
      </c>
      <c r="G31" s="41">
        <f t="shared" si="1"/>
        <v>0.04385174922064427</v>
      </c>
      <c r="H31" s="10">
        <f t="shared" si="2"/>
        <v>633</v>
      </c>
      <c r="I31" s="35">
        <f t="shared" si="3"/>
        <v>0.008253148713134631</v>
      </c>
      <c r="J31" s="3">
        <v>15169.88</v>
      </c>
      <c r="K31" s="14">
        <v>15118.17</v>
      </c>
      <c r="L31" s="35">
        <f t="shared" si="4"/>
        <v>-0.0034087283485432405</v>
      </c>
      <c r="M31" s="14">
        <f t="shared" si="5"/>
        <v>-51.70999999999913</v>
      </c>
    </row>
    <row r="32" spans="1:13" ht="15">
      <c r="A32" s="1">
        <v>31</v>
      </c>
      <c r="B32" s="91" t="s">
        <v>123</v>
      </c>
      <c r="C32" s="25">
        <v>39273</v>
      </c>
      <c r="D32" s="54">
        <v>41039</v>
      </c>
      <c r="E32" s="86">
        <v>41011</v>
      </c>
      <c r="F32" s="41">
        <f t="shared" si="0"/>
        <v>0.015468015819913085</v>
      </c>
      <c r="G32" s="41">
        <f t="shared" si="1"/>
        <v>0.04425432230794694</v>
      </c>
      <c r="H32" s="10">
        <f t="shared" si="2"/>
        <v>1738</v>
      </c>
      <c r="I32" s="35">
        <f t="shared" si="3"/>
        <v>0.022660304049649273</v>
      </c>
      <c r="J32" s="3">
        <v>41021.7</v>
      </c>
      <c r="K32" s="14">
        <v>41061.49</v>
      </c>
      <c r="L32" s="35">
        <f t="shared" si="4"/>
        <v>0.0009699744281685273</v>
      </c>
      <c r="M32" s="14">
        <f t="shared" si="5"/>
        <v>39.79000000000087</v>
      </c>
    </row>
    <row r="33" spans="1:13" ht="15">
      <c r="A33" s="1">
        <v>32</v>
      </c>
      <c r="B33" s="91" t="s">
        <v>124</v>
      </c>
      <c r="C33" s="25">
        <v>21625</v>
      </c>
      <c r="D33" s="54">
        <v>22632</v>
      </c>
      <c r="E33" s="86">
        <v>23398</v>
      </c>
      <c r="F33" s="41">
        <f t="shared" si="0"/>
        <v>0.008824964866848563</v>
      </c>
      <c r="G33" s="41">
        <f t="shared" si="1"/>
        <v>0.08198843930635838</v>
      </c>
      <c r="H33" s="10">
        <f t="shared" si="2"/>
        <v>1773</v>
      </c>
      <c r="I33" s="35">
        <f t="shared" si="3"/>
        <v>0.023116639286552453</v>
      </c>
      <c r="J33" s="3">
        <v>22719.71</v>
      </c>
      <c r="K33" s="14">
        <v>23634.89</v>
      </c>
      <c r="L33" s="35">
        <f t="shared" si="4"/>
        <v>0.04028132401337871</v>
      </c>
      <c r="M33" s="14">
        <f t="shared" si="5"/>
        <v>915.1800000000003</v>
      </c>
    </row>
    <row r="34" spans="1:13" ht="15">
      <c r="A34" s="1">
        <v>33</v>
      </c>
      <c r="B34" s="91" t="s">
        <v>125</v>
      </c>
      <c r="C34" s="25">
        <v>51619</v>
      </c>
      <c r="D34" s="54">
        <v>53900</v>
      </c>
      <c r="E34" s="86">
        <v>53891</v>
      </c>
      <c r="F34" s="41">
        <f aca="true" t="shared" si="6" ref="F34:F65">E34/$E$83</f>
        <v>0.02032593305578835</v>
      </c>
      <c r="G34" s="41">
        <f aca="true" t="shared" si="7" ref="G34:G65">(E34-C34)/C34</f>
        <v>0.04401480075166121</v>
      </c>
      <c r="H34" s="10">
        <f aca="true" t="shared" si="8" ref="H34:H65">E34-C34</f>
        <v>2272</v>
      </c>
      <c r="I34" s="35">
        <f aca="true" t="shared" si="9" ref="I34:I65">H34/$H$83</f>
        <v>0.0296226759498292</v>
      </c>
      <c r="J34" s="3">
        <v>53592.34</v>
      </c>
      <c r="K34" s="14">
        <v>53762.43</v>
      </c>
      <c r="L34" s="35">
        <f t="shared" si="4"/>
        <v>0.003173774461051781</v>
      </c>
      <c r="M34" s="14">
        <f t="shared" si="5"/>
        <v>170.09000000000378</v>
      </c>
    </row>
    <row r="35" spans="1:13" ht="15">
      <c r="A35" s="1">
        <v>34</v>
      </c>
      <c r="B35" s="91" t="s">
        <v>126</v>
      </c>
      <c r="C35" s="25">
        <v>296372</v>
      </c>
      <c r="D35" s="54">
        <v>310654</v>
      </c>
      <c r="E35" s="86">
        <v>305637</v>
      </c>
      <c r="F35" s="41">
        <f t="shared" si="6"/>
        <v>0.11527633930288887</v>
      </c>
      <c r="G35" s="41">
        <f t="shared" si="7"/>
        <v>0.0312613877154387</v>
      </c>
      <c r="H35" s="10">
        <f t="shared" si="8"/>
        <v>9265</v>
      </c>
      <c r="I35" s="35">
        <f t="shared" si="9"/>
        <v>0.1207984562830843</v>
      </c>
      <c r="J35" s="3">
        <v>308335.2</v>
      </c>
      <c r="K35" s="14">
        <v>306822.1</v>
      </c>
      <c r="L35" s="35">
        <f t="shared" si="4"/>
        <v>-0.0049073216421609825</v>
      </c>
      <c r="M35" s="14">
        <f t="shared" si="5"/>
        <v>-1513.100000000035</v>
      </c>
    </row>
    <row r="36" spans="1:13" ht="15">
      <c r="A36" s="1">
        <v>35</v>
      </c>
      <c r="B36" s="91" t="s">
        <v>127</v>
      </c>
      <c r="C36" s="25">
        <v>136043</v>
      </c>
      <c r="D36" s="54">
        <v>140454</v>
      </c>
      <c r="E36" s="86">
        <v>139374</v>
      </c>
      <c r="F36" s="41">
        <f t="shared" si="6"/>
        <v>0.05256734136901237</v>
      </c>
      <c r="G36" s="41">
        <f t="shared" si="7"/>
        <v>0.02448490550781738</v>
      </c>
      <c r="H36" s="10">
        <f t="shared" si="8"/>
        <v>3331</v>
      </c>
      <c r="I36" s="35">
        <f t="shared" si="9"/>
        <v>0.043430076403556804</v>
      </c>
      <c r="J36" s="3">
        <v>139144.7</v>
      </c>
      <c r="K36" s="14">
        <v>139211.5</v>
      </c>
      <c r="L36" s="35">
        <f t="shared" si="4"/>
        <v>0.00048007577723038216</v>
      </c>
      <c r="M36" s="14">
        <f t="shared" si="5"/>
        <v>66.79999999998836</v>
      </c>
    </row>
    <row r="37" spans="1:13" ht="15">
      <c r="A37" s="1">
        <v>36</v>
      </c>
      <c r="B37" s="91" t="s">
        <v>128</v>
      </c>
      <c r="C37" s="25">
        <v>12160</v>
      </c>
      <c r="D37" s="54">
        <v>12481</v>
      </c>
      <c r="E37" s="86">
        <v>12327</v>
      </c>
      <c r="F37" s="41">
        <f t="shared" si="6"/>
        <v>0.004649343615421926</v>
      </c>
      <c r="G37" s="41">
        <f t="shared" si="7"/>
        <v>0.013733552631578947</v>
      </c>
      <c r="H37" s="10">
        <f t="shared" si="8"/>
        <v>167</v>
      </c>
      <c r="I37" s="35">
        <f t="shared" si="9"/>
        <v>0.0021773709875094528</v>
      </c>
      <c r="J37" s="3">
        <v>12531.93</v>
      </c>
      <c r="K37" s="14">
        <v>12441.93</v>
      </c>
      <c r="L37" s="35">
        <f t="shared" si="4"/>
        <v>-0.007181655180008187</v>
      </c>
      <c r="M37" s="14">
        <f t="shared" si="5"/>
        <v>-90</v>
      </c>
    </row>
    <row r="38" spans="1:13" ht="15">
      <c r="A38" s="1">
        <v>37</v>
      </c>
      <c r="B38" s="91" t="s">
        <v>129</v>
      </c>
      <c r="C38" s="25">
        <v>17191</v>
      </c>
      <c r="D38" s="54">
        <v>17621</v>
      </c>
      <c r="E38" s="86">
        <v>17527</v>
      </c>
      <c r="F38" s="41">
        <f t="shared" si="6"/>
        <v>0.006610614549160387</v>
      </c>
      <c r="G38" s="41">
        <f t="shared" si="7"/>
        <v>0.01954511081379792</v>
      </c>
      <c r="H38" s="10">
        <f t="shared" si="8"/>
        <v>336</v>
      </c>
      <c r="I38" s="35">
        <f t="shared" si="9"/>
        <v>0.004380818274270516</v>
      </c>
      <c r="J38" s="3">
        <v>17606.59</v>
      </c>
      <c r="K38" s="14">
        <v>17666.95</v>
      </c>
      <c r="L38" s="35">
        <f t="shared" si="4"/>
        <v>0.003428261804244921</v>
      </c>
      <c r="M38" s="14">
        <f t="shared" si="5"/>
        <v>60.36000000000058</v>
      </c>
    </row>
    <row r="39" spans="1:13" ht="15">
      <c r="A39" s="1">
        <v>38</v>
      </c>
      <c r="B39" s="91" t="s">
        <v>130</v>
      </c>
      <c r="C39" s="25">
        <v>42329</v>
      </c>
      <c r="D39" s="54">
        <v>43055</v>
      </c>
      <c r="E39" s="86">
        <v>42759</v>
      </c>
      <c r="F39" s="41">
        <f t="shared" si="6"/>
        <v>0.016127304587639016</v>
      </c>
      <c r="G39" s="41">
        <f t="shared" si="7"/>
        <v>0.0101585201634813</v>
      </c>
      <c r="H39" s="10">
        <f t="shared" si="8"/>
        <v>430</v>
      </c>
      <c r="I39" s="35">
        <f t="shared" si="9"/>
        <v>0.005606404339096195</v>
      </c>
      <c r="J39" s="3">
        <v>43077.09</v>
      </c>
      <c r="K39" s="14">
        <v>43138.94</v>
      </c>
      <c r="L39" s="35">
        <f t="shared" si="4"/>
        <v>0.0014357980077114268</v>
      </c>
      <c r="M39" s="14">
        <f t="shared" si="5"/>
        <v>61.85000000000582</v>
      </c>
    </row>
    <row r="40" spans="1:13" ht="15">
      <c r="A40" s="1">
        <v>39</v>
      </c>
      <c r="B40" s="91" t="s">
        <v>131</v>
      </c>
      <c r="C40" s="25">
        <v>12697</v>
      </c>
      <c r="D40" s="54">
        <v>12913</v>
      </c>
      <c r="E40" s="86">
        <v>12904</v>
      </c>
      <c r="F40" s="41">
        <f t="shared" si="6"/>
        <v>0.004866969255569444</v>
      </c>
      <c r="G40" s="41">
        <f t="shared" si="7"/>
        <v>0.016303063715838388</v>
      </c>
      <c r="H40" s="10">
        <f t="shared" si="8"/>
        <v>207</v>
      </c>
      <c r="I40" s="35">
        <f t="shared" si="9"/>
        <v>0.0026988969725416567</v>
      </c>
      <c r="J40" s="3">
        <v>12990.44</v>
      </c>
      <c r="K40" s="14">
        <v>12956.82</v>
      </c>
      <c r="L40" s="35">
        <f t="shared" si="4"/>
        <v>-0.0025880570635021445</v>
      </c>
      <c r="M40" s="14">
        <f t="shared" si="5"/>
        <v>-33.6200000000008</v>
      </c>
    </row>
    <row r="41" spans="1:13" ht="15">
      <c r="A41" s="1">
        <v>40</v>
      </c>
      <c r="B41" s="91" t="s">
        <v>132</v>
      </c>
      <c r="C41" s="25">
        <v>10731</v>
      </c>
      <c r="D41" s="54">
        <v>11260</v>
      </c>
      <c r="E41" s="86">
        <v>11188</v>
      </c>
      <c r="F41" s="41">
        <f t="shared" si="6"/>
        <v>0.004219749847435751</v>
      </c>
      <c r="G41" s="41">
        <f t="shared" si="7"/>
        <v>0.042586897772807754</v>
      </c>
      <c r="H41" s="10">
        <f t="shared" si="8"/>
        <v>457</v>
      </c>
      <c r="I41" s="35">
        <f t="shared" si="9"/>
        <v>0.005958434378992934</v>
      </c>
      <c r="J41" s="3">
        <v>11214.88</v>
      </c>
      <c r="K41" s="14">
        <v>11211.85</v>
      </c>
      <c r="L41" s="35">
        <f t="shared" si="4"/>
        <v>-0.0002701767651547619</v>
      </c>
      <c r="M41" s="14">
        <f t="shared" si="5"/>
        <v>-3.029999999998836</v>
      </c>
    </row>
    <row r="42" spans="1:13" ht="15">
      <c r="A42" s="1">
        <v>41</v>
      </c>
      <c r="B42" s="91" t="s">
        <v>133</v>
      </c>
      <c r="C42" s="25">
        <v>48386</v>
      </c>
      <c r="D42" s="54">
        <v>50282</v>
      </c>
      <c r="E42" s="86">
        <v>49903</v>
      </c>
      <c r="F42" s="41">
        <f t="shared" si="6"/>
        <v>0.018821789116605855</v>
      </c>
      <c r="G42" s="41">
        <f t="shared" si="7"/>
        <v>0.03135204397966354</v>
      </c>
      <c r="H42" s="10">
        <f t="shared" si="8"/>
        <v>1517</v>
      </c>
      <c r="I42" s="35">
        <f t="shared" si="9"/>
        <v>0.019778872982346346</v>
      </c>
      <c r="J42" s="3">
        <v>50144.04</v>
      </c>
      <c r="K42" s="14">
        <v>49977.65</v>
      </c>
      <c r="L42" s="35">
        <f t="shared" si="4"/>
        <v>-0.0033182408118691557</v>
      </c>
      <c r="M42" s="14">
        <f t="shared" si="5"/>
        <v>-166.38999999999942</v>
      </c>
    </row>
    <row r="43" spans="1:13" ht="15">
      <c r="A43" s="1">
        <v>42</v>
      </c>
      <c r="B43" s="91" t="s">
        <v>134</v>
      </c>
      <c r="C43" s="25">
        <v>64244</v>
      </c>
      <c r="D43" s="54">
        <v>67331</v>
      </c>
      <c r="E43" s="86">
        <v>66733</v>
      </c>
      <c r="F43" s="41">
        <f t="shared" si="6"/>
        <v>0.025169517927147837</v>
      </c>
      <c r="G43" s="41">
        <f t="shared" si="7"/>
        <v>0.03874291762654878</v>
      </c>
      <c r="H43" s="10">
        <f t="shared" si="8"/>
        <v>2489</v>
      </c>
      <c r="I43" s="35">
        <f t="shared" si="9"/>
        <v>0.03245195441862891</v>
      </c>
      <c r="J43" s="3">
        <v>67086.48</v>
      </c>
      <c r="K43" s="14">
        <v>66943.06</v>
      </c>
      <c r="L43" s="35">
        <f t="shared" si="4"/>
        <v>-0.0021378376090085255</v>
      </c>
      <c r="M43" s="14">
        <f t="shared" si="5"/>
        <v>-143.41999999999825</v>
      </c>
    </row>
    <row r="44" spans="1:13" ht="15">
      <c r="A44" s="1">
        <v>43</v>
      </c>
      <c r="B44" s="91" t="s">
        <v>135</v>
      </c>
      <c r="C44" s="25">
        <v>19974</v>
      </c>
      <c r="D44" s="54">
        <v>20521</v>
      </c>
      <c r="E44" s="86">
        <v>20398</v>
      </c>
      <c r="F44" s="41">
        <f t="shared" si="6"/>
        <v>0.0076934624050763725</v>
      </c>
      <c r="G44" s="41">
        <f t="shared" si="7"/>
        <v>0.021227595874637028</v>
      </c>
      <c r="H44" s="10">
        <f t="shared" si="8"/>
        <v>424</v>
      </c>
      <c r="I44" s="35">
        <f t="shared" si="9"/>
        <v>0.005528175441341365</v>
      </c>
      <c r="J44" s="3">
        <v>20601.53</v>
      </c>
      <c r="K44" s="14">
        <v>20593.95</v>
      </c>
      <c r="L44" s="35">
        <f t="shared" si="4"/>
        <v>-0.00036793383792359637</v>
      </c>
      <c r="M44" s="14">
        <f t="shared" si="5"/>
        <v>-7.579999999998108</v>
      </c>
    </row>
    <row r="45" spans="1:13" ht="15">
      <c r="A45" s="1">
        <v>44</v>
      </c>
      <c r="B45" s="91" t="s">
        <v>136</v>
      </c>
      <c r="C45" s="25">
        <v>34567</v>
      </c>
      <c r="D45" s="54">
        <v>34780</v>
      </c>
      <c r="E45" s="86">
        <v>34209</v>
      </c>
      <c r="F45" s="41">
        <f t="shared" si="6"/>
        <v>0.012902522571588275</v>
      </c>
      <c r="G45" s="41">
        <f t="shared" si="7"/>
        <v>-0.010356698585355975</v>
      </c>
      <c r="H45" s="10">
        <f t="shared" si="8"/>
        <v>-358</v>
      </c>
      <c r="I45" s="35">
        <f t="shared" si="9"/>
        <v>-0.004667657566038228</v>
      </c>
      <c r="J45" s="3">
        <v>34757.73</v>
      </c>
      <c r="K45" s="14">
        <v>34482.64</v>
      </c>
      <c r="L45" s="35">
        <f t="shared" si="4"/>
        <v>-0.007914498443943369</v>
      </c>
      <c r="M45" s="14">
        <f t="shared" si="5"/>
        <v>-275.0900000000038</v>
      </c>
    </row>
    <row r="46" spans="1:13" ht="15">
      <c r="A46" s="1">
        <v>45</v>
      </c>
      <c r="B46" s="91" t="s">
        <v>137</v>
      </c>
      <c r="C46" s="25">
        <v>37493</v>
      </c>
      <c r="D46" s="54">
        <v>39255</v>
      </c>
      <c r="E46" s="86">
        <v>39108</v>
      </c>
      <c r="F46" s="41">
        <f t="shared" si="6"/>
        <v>0.01475026609166226</v>
      </c>
      <c r="G46" s="41">
        <f t="shared" si="7"/>
        <v>0.043074707278692025</v>
      </c>
      <c r="H46" s="10">
        <f t="shared" si="8"/>
        <v>1615</v>
      </c>
      <c r="I46" s="35">
        <f t="shared" si="9"/>
        <v>0.021056611645675245</v>
      </c>
      <c r="J46" s="3">
        <v>39294.58</v>
      </c>
      <c r="K46" s="14">
        <v>39278.23</v>
      </c>
      <c r="L46" s="35">
        <f t="shared" si="4"/>
        <v>-0.00041608791848643105</v>
      </c>
      <c r="M46" s="14">
        <f t="shared" si="5"/>
        <v>-16.349999999998545</v>
      </c>
    </row>
    <row r="47" spans="1:13" ht="15">
      <c r="A47" s="1">
        <v>46</v>
      </c>
      <c r="B47" s="91" t="s">
        <v>138</v>
      </c>
      <c r="C47" s="25">
        <v>29340</v>
      </c>
      <c r="D47" s="54">
        <v>31745</v>
      </c>
      <c r="E47" s="86">
        <v>31701</v>
      </c>
      <c r="F47" s="41">
        <f t="shared" si="6"/>
        <v>0.011956586513546724</v>
      </c>
      <c r="G47" s="41">
        <f t="shared" si="7"/>
        <v>0.08047034764826176</v>
      </c>
      <c r="H47" s="10">
        <f t="shared" si="8"/>
        <v>2361</v>
      </c>
      <c r="I47" s="35">
        <f t="shared" si="9"/>
        <v>0.030783071266525856</v>
      </c>
      <c r="J47" s="3">
        <v>31764.46</v>
      </c>
      <c r="K47" s="14">
        <v>31940.67</v>
      </c>
      <c r="L47" s="35">
        <f t="shared" si="4"/>
        <v>0.005547394792796702</v>
      </c>
      <c r="M47" s="14">
        <f t="shared" si="5"/>
        <v>176.20999999999913</v>
      </c>
    </row>
    <row r="48" spans="1:13" ht="15">
      <c r="A48" s="1">
        <v>47</v>
      </c>
      <c r="B48" s="91" t="s">
        <v>139</v>
      </c>
      <c r="C48" s="25">
        <v>21930</v>
      </c>
      <c r="D48" s="54">
        <v>22629</v>
      </c>
      <c r="E48" s="86">
        <v>22470</v>
      </c>
      <c r="F48" s="41">
        <f t="shared" si="6"/>
        <v>0.008474953438673698</v>
      </c>
      <c r="G48" s="41">
        <f t="shared" si="7"/>
        <v>0.024623803009575923</v>
      </c>
      <c r="H48" s="10">
        <f t="shared" si="8"/>
        <v>540</v>
      </c>
      <c r="I48" s="35">
        <f t="shared" si="9"/>
        <v>0.0070406007979347575</v>
      </c>
      <c r="J48" s="3">
        <v>22660</v>
      </c>
      <c r="K48" s="14">
        <v>22549.65</v>
      </c>
      <c r="L48" s="35">
        <f t="shared" si="4"/>
        <v>-0.004869814651367985</v>
      </c>
      <c r="M48" s="14">
        <f t="shared" si="5"/>
        <v>-110.34999999999854</v>
      </c>
    </row>
    <row r="49" spans="1:13" ht="15">
      <c r="A49" s="1">
        <v>48</v>
      </c>
      <c r="B49" s="91" t="s">
        <v>140</v>
      </c>
      <c r="C49" s="25">
        <v>31335</v>
      </c>
      <c r="D49" s="54">
        <v>32519</v>
      </c>
      <c r="E49" s="86">
        <v>32433</v>
      </c>
      <c r="F49" s="41">
        <f t="shared" si="6"/>
        <v>0.012232673114219139</v>
      </c>
      <c r="G49" s="41">
        <f t="shared" si="7"/>
        <v>0.0350406893250359</v>
      </c>
      <c r="H49" s="10">
        <f t="shared" si="8"/>
        <v>1098</v>
      </c>
      <c r="I49" s="35">
        <f t="shared" si="9"/>
        <v>0.014315888289134006</v>
      </c>
      <c r="J49" s="3">
        <v>32554.65</v>
      </c>
      <c r="K49" s="14">
        <v>32530.12</v>
      </c>
      <c r="L49" s="35">
        <f t="shared" si="4"/>
        <v>-0.0007535021878595676</v>
      </c>
      <c r="M49" s="14">
        <f t="shared" si="5"/>
        <v>-24.530000000002474</v>
      </c>
    </row>
    <row r="50" spans="1:13" ht="15">
      <c r="A50" s="1">
        <v>49</v>
      </c>
      <c r="B50" s="91" t="s">
        <v>141</v>
      </c>
      <c r="C50" s="25">
        <v>12708</v>
      </c>
      <c r="D50" s="54">
        <v>12921</v>
      </c>
      <c r="E50" s="86">
        <v>12760</v>
      </c>
      <c r="F50" s="41">
        <f t="shared" si="6"/>
        <v>0.004812657137404378</v>
      </c>
      <c r="G50" s="41">
        <f t="shared" si="7"/>
        <v>0.004091910607491344</v>
      </c>
      <c r="H50" s="10">
        <f t="shared" si="8"/>
        <v>52</v>
      </c>
      <c r="I50" s="35">
        <f t="shared" si="9"/>
        <v>0.0006779837805418655</v>
      </c>
      <c r="J50" s="3">
        <v>12901.11</v>
      </c>
      <c r="K50" s="14">
        <v>12856.56</v>
      </c>
      <c r="L50" s="35">
        <f t="shared" si="4"/>
        <v>-0.003453191237033177</v>
      </c>
      <c r="M50" s="14">
        <f t="shared" si="5"/>
        <v>-44.55000000000109</v>
      </c>
    </row>
    <row r="51" spans="1:13" ht="15">
      <c r="A51" s="1">
        <v>50</v>
      </c>
      <c r="B51" s="91" t="s">
        <v>142</v>
      </c>
      <c r="C51" s="25">
        <v>10826</v>
      </c>
      <c r="D51" s="54">
        <v>11259</v>
      </c>
      <c r="E51" s="86">
        <v>11141</v>
      </c>
      <c r="F51" s="41">
        <f t="shared" si="6"/>
        <v>0.004202022975534654</v>
      </c>
      <c r="G51" s="41">
        <f t="shared" si="7"/>
        <v>0.029096619249953815</v>
      </c>
      <c r="H51" s="10">
        <f t="shared" si="8"/>
        <v>315</v>
      </c>
      <c r="I51" s="35">
        <f t="shared" si="9"/>
        <v>0.0041070171321286085</v>
      </c>
      <c r="J51" s="3">
        <v>11233.8</v>
      </c>
      <c r="K51" s="14">
        <v>11185.72</v>
      </c>
      <c r="L51" s="35">
        <f t="shared" si="4"/>
        <v>-0.004279940892663207</v>
      </c>
      <c r="M51" s="14">
        <f t="shared" si="5"/>
        <v>-48.07999999999993</v>
      </c>
    </row>
    <row r="52" spans="1:13" ht="15">
      <c r="A52" s="1">
        <v>51</v>
      </c>
      <c r="B52" s="91" t="s">
        <v>143</v>
      </c>
      <c r="C52" s="25">
        <v>13113</v>
      </c>
      <c r="D52" s="54">
        <v>13803</v>
      </c>
      <c r="E52" s="86">
        <v>13694</v>
      </c>
      <c r="F52" s="41">
        <f t="shared" si="6"/>
        <v>0.005164931570502787</v>
      </c>
      <c r="G52" s="41">
        <f t="shared" si="7"/>
        <v>0.04430717608480134</v>
      </c>
      <c r="H52" s="10">
        <f t="shared" si="8"/>
        <v>581</v>
      </c>
      <c r="I52" s="35">
        <f t="shared" si="9"/>
        <v>0.007575164932592767</v>
      </c>
      <c r="J52" s="3">
        <v>13681.43</v>
      </c>
      <c r="K52" s="14">
        <v>13671.52</v>
      </c>
      <c r="L52" s="35">
        <f t="shared" si="4"/>
        <v>-0.000724339487904397</v>
      </c>
      <c r="M52" s="14">
        <f t="shared" si="5"/>
        <v>-9.909999999999854</v>
      </c>
    </row>
    <row r="53" spans="1:13" ht="15">
      <c r="A53" s="1">
        <v>52</v>
      </c>
      <c r="B53" s="91" t="s">
        <v>144</v>
      </c>
      <c r="C53" s="25">
        <v>22001</v>
      </c>
      <c r="D53" s="54">
        <v>22790</v>
      </c>
      <c r="E53" s="86">
        <v>22785</v>
      </c>
      <c r="F53" s="41">
        <f t="shared" si="6"/>
        <v>0.008593761197159778</v>
      </c>
      <c r="G53" s="41">
        <f t="shared" si="7"/>
        <v>0.035634743875278395</v>
      </c>
      <c r="H53" s="10">
        <f t="shared" si="8"/>
        <v>784</v>
      </c>
      <c r="I53" s="35">
        <f t="shared" si="9"/>
        <v>0.010221909306631203</v>
      </c>
      <c r="J53" s="3">
        <v>22743.24</v>
      </c>
      <c r="K53" s="14">
        <v>22951.14</v>
      </c>
      <c r="L53" s="35">
        <f t="shared" si="4"/>
        <v>0.009141177774142901</v>
      </c>
      <c r="M53" s="14">
        <f t="shared" si="5"/>
        <v>207.89999999999782</v>
      </c>
    </row>
    <row r="54" spans="1:13" ht="15">
      <c r="A54" s="1">
        <v>53</v>
      </c>
      <c r="B54" s="91" t="s">
        <v>145</v>
      </c>
      <c r="C54" s="25">
        <v>13647</v>
      </c>
      <c r="D54" s="54">
        <v>14532</v>
      </c>
      <c r="E54" s="86">
        <v>14411</v>
      </c>
      <c r="F54" s="41">
        <f t="shared" si="6"/>
        <v>0.00543536065886634</v>
      </c>
      <c r="G54" s="41">
        <f t="shared" si="7"/>
        <v>0.05598299992672382</v>
      </c>
      <c r="H54" s="10">
        <f t="shared" si="8"/>
        <v>764</v>
      </c>
      <c r="I54" s="35">
        <f t="shared" si="9"/>
        <v>0.0099611463141151</v>
      </c>
      <c r="J54" s="3">
        <v>14494.91</v>
      </c>
      <c r="K54" s="14">
        <v>14461.3</v>
      </c>
      <c r="L54" s="35">
        <f t="shared" si="4"/>
        <v>-0.002318744993932393</v>
      </c>
      <c r="M54" s="14">
        <f t="shared" si="5"/>
        <v>-33.61000000000058</v>
      </c>
    </row>
    <row r="55" spans="1:13" ht="15">
      <c r="A55" s="1">
        <v>54</v>
      </c>
      <c r="B55" s="91" t="s">
        <v>146</v>
      </c>
      <c r="C55" s="25">
        <v>25501</v>
      </c>
      <c r="D55" s="54">
        <v>26781</v>
      </c>
      <c r="E55" s="86">
        <v>26636</v>
      </c>
      <c r="F55" s="41">
        <f t="shared" si="6"/>
        <v>0.010046233190588012</v>
      </c>
      <c r="G55" s="41">
        <f t="shared" si="7"/>
        <v>0.04450805850750951</v>
      </c>
      <c r="H55" s="10">
        <f t="shared" si="8"/>
        <v>1135</v>
      </c>
      <c r="I55" s="35">
        <f t="shared" si="9"/>
        <v>0.014798299825288795</v>
      </c>
      <c r="J55" s="3">
        <v>26804.17</v>
      </c>
      <c r="K55" s="14">
        <v>26708.82</v>
      </c>
      <c r="L55" s="35">
        <f t="shared" si="4"/>
        <v>-0.003557282318385481</v>
      </c>
      <c r="M55" s="14">
        <f t="shared" si="5"/>
        <v>-95.34999999999854</v>
      </c>
    </row>
    <row r="56" spans="1:13" ht="15">
      <c r="A56" s="1">
        <v>55</v>
      </c>
      <c r="B56" s="91" t="s">
        <v>147</v>
      </c>
      <c r="C56" s="25">
        <v>45903</v>
      </c>
      <c r="D56" s="54">
        <v>47888</v>
      </c>
      <c r="E56" s="86">
        <v>47810</v>
      </c>
      <c r="F56" s="41">
        <f t="shared" si="6"/>
        <v>0.018032377565776123</v>
      </c>
      <c r="G56" s="41">
        <f t="shared" si="7"/>
        <v>0.04154412565627519</v>
      </c>
      <c r="H56" s="10">
        <f t="shared" si="8"/>
        <v>1907</v>
      </c>
      <c r="I56" s="35">
        <f t="shared" si="9"/>
        <v>0.024863751336410337</v>
      </c>
      <c r="J56" s="3">
        <v>47666.83</v>
      </c>
      <c r="K56" s="14">
        <v>47733.23</v>
      </c>
      <c r="L56" s="35">
        <f t="shared" si="4"/>
        <v>0.001393002219782634</v>
      </c>
      <c r="M56" s="14">
        <f t="shared" si="5"/>
        <v>66.40000000000146</v>
      </c>
    </row>
    <row r="57" spans="1:13" ht="15">
      <c r="A57" s="1">
        <v>56</v>
      </c>
      <c r="B57" s="91" t="s">
        <v>148</v>
      </c>
      <c r="C57" s="25">
        <v>13245</v>
      </c>
      <c r="D57" s="54">
        <v>13523</v>
      </c>
      <c r="E57" s="86">
        <v>13315</v>
      </c>
      <c r="F57" s="41">
        <f t="shared" si="6"/>
        <v>0.005021985092832234</v>
      </c>
      <c r="G57" s="41">
        <f t="shared" si="7"/>
        <v>0.005285013212533031</v>
      </c>
      <c r="H57" s="10">
        <f t="shared" si="8"/>
        <v>70</v>
      </c>
      <c r="I57" s="35">
        <f t="shared" si="9"/>
        <v>0.0009126704738063574</v>
      </c>
      <c r="J57" s="3">
        <v>13577.91</v>
      </c>
      <c r="K57" s="14">
        <v>13474.36</v>
      </c>
      <c r="L57" s="35">
        <f t="shared" si="4"/>
        <v>-0.007626357812063806</v>
      </c>
      <c r="M57" s="14">
        <f t="shared" si="5"/>
        <v>-103.54999999999927</v>
      </c>
    </row>
    <row r="58" spans="1:13" ht="15">
      <c r="A58" s="1">
        <v>57</v>
      </c>
      <c r="B58" s="91" t="s">
        <v>149</v>
      </c>
      <c r="C58" s="25">
        <v>9487</v>
      </c>
      <c r="D58" s="54">
        <v>9575</v>
      </c>
      <c r="E58" s="86">
        <v>9528</v>
      </c>
      <c r="F58" s="41">
        <f t="shared" si="6"/>
        <v>0.0035936518185884733</v>
      </c>
      <c r="G58" s="41">
        <f t="shared" si="7"/>
        <v>0.004321703383577527</v>
      </c>
      <c r="H58" s="10">
        <f t="shared" si="8"/>
        <v>41</v>
      </c>
      <c r="I58" s="35">
        <f t="shared" si="9"/>
        <v>0.0005345641346580093</v>
      </c>
      <c r="J58" s="3">
        <v>9538.713</v>
      </c>
      <c r="K58" s="14">
        <v>9560.39</v>
      </c>
      <c r="L58" s="35">
        <f t="shared" si="4"/>
        <v>0.002272528799220574</v>
      </c>
      <c r="M58" s="14">
        <f t="shared" si="5"/>
        <v>21.67699999999968</v>
      </c>
    </row>
    <row r="59" spans="1:13" ht="15">
      <c r="A59" s="1">
        <v>58</v>
      </c>
      <c r="B59" s="91" t="s">
        <v>150</v>
      </c>
      <c r="C59" s="25">
        <v>27224</v>
      </c>
      <c r="D59" s="54">
        <v>27439</v>
      </c>
      <c r="E59" s="86">
        <v>27101</v>
      </c>
      <c r="F59" s="41">
        <f t="shared" si="6"/>
        <v>0.0102216160721627</v>
      </c>
      <c r="G59" s="41">
        <f t="shared" si="7"/>
        <v>-0.004518072289156626</v>
      </c>
      <c r="H59" s="10">
        <f t="shared" si="8"/>
        <v>-123</v>
      </c>
      <c r="I59" s="35">
        <f t="shared" si="9"/>
        <v>-0.001603692403974028</v>
      </c>
      <c r="J59" s="3">
        <v>27267.13</v>
      </c>
      <c r="K59" s="14">
        <v>27038.58</v>
      </c>
      <c r="L59" s="35">
        <f t="shared" si="4"/>
        <v>-0.008381886909256649</v>
      </c>
      <c r="M59" s="14">
        <f t="shared" si="5"/>
        <v>-228.54999999999927</v>
      </c>
    </row>
    <row r="60" spans="1:13" ht="15">
      <c r="A60" s="1">
        <v>59</v>
      </c>
      <c r="B60" s="91" t="s">
        <v>151</v>
      </c>
      <c r="C60" s="25">
        <v>22731</v>
      </c>
      <c r="D60" s="54">
        <v>23381</v>
      </c>
      <c r="E60" s="86">
        <v>23319</v>
      </c>
      <c r="F60" s="41">
        <f t="shared" si="6"/>
        <v>0.008795168635355228</v>
      </c>
      <c r="G60" s="41">
        <f t="shared" si="7"/>
        <v>0.02586775768773921</v>
      </c>
      <c r="H60" s="10">
        <f t="shared" si="8"/>
        <v>588</v>
      </c>
      <c r="I60" s="35">
        <f t="shared" si="9"/>
        <v>0.007666431979973402</v>
      </c>
      <c r="J60" s="3">
        <v>23415.16</v>
      </c>
      <c r="K60" s="14">
        <v>23385.42</v>
      </c>
      <c r="L60" s="35">
        <f t="shared" si="4"/>
        <v>-0.0012701173086155123</v>
      </c>
      <c r="M60" s="14">
        <f t="shared" si="5"/>
        <v>-29.7400000000016</v>
      </c>
    </row>
    <row r="61" spans="1:13" ht="15">
      <c r="A61" s="1">
        <v>60</v>
      </c>
      <c r="B61" s="91" t="s">
        <v>152</v>
      </c>
      <c r="C61" s="25">
        <v>22772</v>
      </c>
      <c r="D61" s="54">
        <v>23229</v>
      </c>
      <c r="E61" s="86">
        <v>23135</v>
      </c>
      <c r="F61" s="41">
        <f t="shared" si="6"/>
        <v>0.008725769817699867</v>
      </c>
      <c r="G61" s="41">
        <f t="shared" si="7"/>
        <v>0.015940628842438083</v>
      </c>
      <c r="H61" s="10">
        <f t="shared" si="8"/>
        <v>363</v>
      </c>
      <c r="I61" s="35">
        <f t="shared" si="9"/>
        <v>0.004732848314167253</v>
      </c>
      <c r="J61" s="3">
        <v>23203.44</v>
      </c>
      <c r="K61" s="14">
        <v>23188.26</v>
      </c>
      <c r="L61" s="35">
        <f t="shared" si="4"/>
        <v>-0.0006542133407805176</v>
      </c>
      <c r="M61" s="14">
        <f t="shared" si="5"/>
        <v>-15.180000000000291</v>
      </c>
    </row>
    <row r="62" spans="1:13" ht="15">
      <c r="A62" s="1">
        <v>61</v>
      </c>
      <c r="B62" s="91" t="s">
        <v>153</v>
      </c>
      <c r="C62" s="25">
        <v>33698</v>
      </c>
      <c r="D62" s="54">
        <v>34813</v>
      </c>
      <c r="E62" s="86">
        <v>34762</v>
      </c>
      <c r="F62" s="41">
        <f t="shared" si="6"/>
        <v>0.013111096192041614</v>
      </c>
      <c r="G62" s="41">
        <f t="shared" si="7"/>
        <v>0.03157457415870378</v>
      </c>
      <c r="H62" s="10">
        <f t="shared" si="8"/>
        <v>1064</v>
      </c>
      <c r="I62" s="35">
        <f t="shared" si="9"/>
        <v>0.013872591201856632</v>
      </c>
      <c r="J62" s="3">
        <v>34788.86</v>
      </c>
      <c r="K62" s="14">
        <v>34784.14</v>
      </c>
      <c r="L62" s="35">
        <f t="shared" si="4"/>
        <v>-0.00013567561570000178</v>
      </c>
      <c r="M62" s="14">
        <f t="shared" si="5"/>
        <v>-4.720000000001164</v>
      </c>
    </row>
    <row r="63" spans="1:13" ht="15">
      <c r="A63" s="1">
        <v>62</v>
      </c>
      <c r="B63" s="91" t="s">
        <v>154</v>
      </c>
      <c r="C63" s="25">
        <v>8669</v>
      </c>
      <c r="D63" s="54">
        <v>8713</v>
      </c>
      <c r="E63" s="86">
        <v>8701</v>
      </c>
      <c r="F63" s="41">
        <f t="shared" si="6"/>
        <v>0.0032817343066266066</v>
      </c>
      <c r="G63" s="41">
        <f t="shared" si="7"/>
        <v>0.0036913138770331066</v>
      </c>
      <c r="H63" s="10">
        <f t="shared" si="8"/>
        <v>32</v>
      </c>
      <c r="I63" s="35">
        <f t="shared" si="9"/>
        <v>0.0004172207880257634</v>
      </c>
      <c r="J63" s="3">
        <v>8954.672</v>
      </c>
      <c r="K63" s="14">
        <v>8927.56</v>
      </c>
      <c r="L63" s="35">
        <f t="shared" si="4"/>
        <v>-0.0030276932533096677</v>
      </c>
      <c r="M63" s="14">
        <f t="shared" si="5"/>
        <v>-27.11200000000099</v>
      </c>
    </row>
    <row r="64" spans="1:13" ht="15">
      <c r="A64" s="1">
        <v>63</v>
      </c>
      <c r="B64" s="91" t="s">
        <v>155</v>
      </c>
      <c r="C64" s="25">
        <v>35940</v>
      </c>
      <c r="D64" s="54">
        <v>38072</v>
      </c>
      <c r="E64" s="86">
        <v>37006</v>
      </c>
      <c r="F64" s="41">
        <f t="shared" si="6"/>
        <v>0.013957460033447213</v>
      </c>
      <c r="G64" s="41">
        <f t="shared" si="7"/>
        <v>0.02966054535336672</v>
      </c>
      <c r="H64" s="10">
        <f t="shared" si="8"/>
        <v>1066</v>
      </c>
      <c r="I64" s="35">
        <f t="shared" si="9"/>
        <v>0.013898667501108243</v>
      </c>
      <c r="J64" s="3">
        <v>37425.28</v>
      </c>
      <c r="K64" s="14">
        <v>37128.62</v>
      </c>
      <c r="L64" s="35">
        <f t="shared" si="4"/>
        <v>-0.007926727602305079</v>
      </c>
      <c r="M64" s="14">
        <f t="shared" si="5"/>
        <v>-296.6599999999962</v>
      </c>
    </row>
    <row r="65" spans="1:13" ht="15">
      <c r="A65" s="1">
        <v>64</v>
      </c>
      <c r="B65" s="91" t="s">
        <v>156</v>
      </c>
      <c r="C65" s="25">
        <v>11506</v>
      </c>
      <c r="D65" s="54">
        <v>12041</v>
      </c>
      <c r="E65" s="86">
        <v>11988</v>
      </c>
      <c r="F65" s="41">
        <f t="shared" si="6"/>
        <v>0.004521483837241669</v>
      </c>
      <c r="G65" s="41">
        <f t="shared" si="7"/>
        <v>0.04189118720667478</v>
      </c>
      <c r="H65" s="10">
        <f t="shared" si="8"/>
        <v>482</v>
      </c>
      <c r="I65" s="35">
        <f t="shared" si="9"/>
        <v>0.006284388119638061</v>
      </c>
      <c r="J65" s="3">
        <v>12063.41</v>
      </c>
      <c r="K65" s="14">
        <v>12090.69</v>
      </c>
      <c r="L65" s="35">
        <f t="shared" si="4"/>
        <v>0.0022613838044135658</v>
      </c>
      <c r="M65" s="14">
        <f t="shared" si="5"/>
        <v>27.280000000000655</v>
      </c>
    </row>
    <row r="66" spans="1:13" ht="15">
      <c r="A66" s="1">
        <v>65</v>
      </c>
      <c r="B66" s="91" t="s">
        <v>157</v>
      </c>
      <c r="C66" s="25">
        <v>30628</v>
      </c>
      <c r="D66" s="54">
        <v>31247</v>
      </c>
      <c r="E66" s="86">
        <v>30688</v>
      </c>
      <c r="F66" s="41">
        <f aca="true" t="shared" si="10" ref="F66:F82">E66/$E$83</f>
        <v>0.011574515848954981</v>
      </c>
      <c r="G66" s="41">
        <f aca="true" t="shared" si="11" ref="G66:G82">(E66-C66)/C66</f>
        <v>0.0019589917722345565</v>
      </c>
      <c r="H66" s="10">
        <f aca="true" t="shared" si="12" ref="H66:H82">E66-C66</f>
        <v>60</v>
      </c>
      <c r="I66" s="35">
        <f aca="true" t="shared" si="13" ref="I66:I82">H66/$H$83</f>
        <v>0.0007822889775483063</v>
      </c>
      <c r="J66" s="3">
        <v>31082.05</v>
      </c>
      <c r="K66" s="14">
        <v>30770</v>
      </c>
      <c r="L66" s="35">
        <f t="shared" si="4"/>
        <v>-0.010039556592953145</v>
      </c>
      <c r="M66" s="14">
        <f t="shared" si="5"/>
        <v>-312.0499999999993</v>
      </c>
    </row>
    <row r="67" spans="1:13" ht="15">
      <c r="A67" s="1">
        <v>66</v>
      </c>
      <c r="B67" s="91" t="s">
        <v>158</v>
      </c>
      <c r="C67" s="25">
        <v>17311</v>
      </c>
      <c r="D67" s="54">
        <v>18349</v>
      </c>
      <c r="E67" s="86">
        <v>18124</v>
      </c>
      <c r="F67" s="41">
        <f t="shared" si="10"/>
        <v>0.006835783539053053</v>
      </c>
      <c r="G67" s="41">
        <f t="shared" si="11"/>
        <v>0.0469643579227081</v>
      </c>
      <c r="H67" s="10">
        <f t="shared" si="12"/>
        <v>813</v>
      </c>
      <c r="I67" s="35">
        <f t="shared" si="13"/>
        <v>0.01060001564577955</v>
      </c>
      <c r="J67" s="3">
        <v>18184.93</v>
      </c>
      <c r="K67" s="14">
        <v>18145.12</v>
      </c>
      <c r="L67" s="35">
        <f aca="true" t="shared" si="14" ref="L67:L83">(K67-J67)/J67</f>
        <v>-0.0021891753226436017</v>
      </c>
      <c r="M67" s="14">
        <f aca="true" t="shared" si="15" ref="M67:M83">K67-J67</f>
        <v>-39.81000000000131</v>
      </c>
    </row>
    <row r="68" spans="1:13" ht="15">
      <c r="A68" s="1">
        <v>67</v>
      </c>
      <c r="B68" s="91" t="s">
        <v>159</v>
      </c>
      <c r="C68" s="25">
        <v>20969</v>
      </c>
      <c r="D68" s="54">
        <v>21650</v>
      </c>
      <c r="E68" s="86">
        <v>21549</v>
      </c>
      <c r="F68" s="41">
        <f t="shared" si="10"/>
        <v>0.008127582182909637</v>
      </c>
      <c r="G68" s="41">
        <f t="shared" si="11"/>
        <v>0.027659878868806335</v>
      </c>
      <c r="H68" s="10">
        <f t="shared" si="12"/>
        <v>580</v>
      </c>
      <c r="I68" s="35">
        <f t="shared" si="13"/>
        <v>0.007562126782966961</v>
      </c>
      <c r="J68" s="3">
        <v>21654.67</v>
      </c>
      <c r="K68" s="14">
        <v>21597.19</v>
      </c>
      <c r="L68" s="35">
        <f t="shared" si="14"/>
        <v>-0.002654392793794575</v>
      </c>
      <c r="M68" s="14">
        <f t="shared" si="15"/>
        <v>-57.47999999999956</v>
      </c>
    </row>
    <row r="69" spans="1:13" ht="15">
      <c r="A69" s="1">
        <v>68</v>
      </c>
      <c r="B69" s="91" t="s">
        <v>160</v>
      </c>
      <c r="C69" s="25">
        <v>12537</v>
      </c>
      <c r="D69" s="54">
        <v>13107</v>
      </c>
      <c r="E69" s="86">
        <v>12972</v>
      </c>
      <c r="F69" s="41">
        <f t="shared" si="10"/>
        <v>0.004892616644702947</v>
      </c>
      <c r="G69" s="41">
        <f t="shared" si="11"/>
        <v>0.03469729600382867</v>
      </c>
      <c r="H69" s="10">
        <f t="shared" si="12"/>
        <v>435</v>
      </c>
      <c r="I69" s="35">
        <f t="shared" si="13"/>
        <v>0.005671595087225221</v>
      </c>
      <c r="J69" s="3">
        <v>12944.91</v>
      </c>
      <c r="K69" s="14">
        <v>12956.83</v>
      </c>
      <c r="L69" s="35">
        <f t="shared" si="14"/>
        <v>0.0009208252510059995</v>
      </c>
      <c r="M69" s="14">
        <f t="shared" si="15"/>
        <v>11.920000000000073</v>
      </c>
    </row>
    <row r="70" spans="1:13" ht="15">
      <c r="A70" s="1">
        <v>69</v>
      </c>
      <c r="B70" s="91" t="s">
        <v>161</v>
      </c>
      <c r="C70" s="25">
        <v>4703</v>
      </c>
      <c r="D70" s="54">
        <v>5002</v>
      </c>
      <c r="E70" s="86">
        <v>4942</v>
      </c>
      <c r="F70" s="41">
        <f t="shared" si="10"/>
        <v>0.0018639617220260532</v>
      </c>
      <c r="G70" s="41">
        <f t="shared" si="11"/>
        <v>0.050818626408675314</v>
      </c>
      <c r="H70" s="10">
        <f t="shared" si="12"/>
        <v>239</v>
      </c>
      <c r="I70" s="35">
        <f t="shared" si="13"/>
        <v>0.00311611776056742</v>
      </c>
      <c r="J70" s="3">
        <v>4970.46</v>
      </c>
      <c r="K70" s="14">
        <v>4879.481</v>
      </c>
      <c r="L70" s="35">
        <f t="shared" si="14"/>
        <v>-0.01830393967560352</v>
      </c>
      <c r="M70" s="14">
        <f t="shared" si="15"/>
        <v>-90.97900000000027</v>
      </c>
    </row>
    <row r="71" spans="1:13" ht="15">
      <c r="A71" s="1">
        <v>70</v>
      </c>
      <c r="B71" s="91" t="s">
        <v>162</v>
      </c>
      <c r="C71" s="25">
        <v>8185</v>
      </c>
      <c r="D71" s="54">
        <v>8496</v>
      </c>
      <c r="E71" s="86">
        <v>8401</v>
      </c>
      <c r="F71" s="41">
        <f t="shared" si="10"/>
        <v>0.0031685840604493876</v>
      </c>
      <c r="G71" s="41">
        <f t="shared" si="11"/>
        <v>0.026389737324373854</v>
      </c>
      <c r="H71" s="10">
        <f t="shared" si="12"/>
        <v>216</v>
      </c>
      <c r="I71" s="35">
        <f t="shared" si="13"/>
        <v>0.002816240319173903</v>
      </c>
      <c r="J71" s="3">
        <v>8476.532</v>
      </c>
      <c r="K71" s="14">
        <v>8477.732</v>
      </c>
      <c r="L71" s="35">
        <f t="shared" si="14"/>
        <v>0.0001415673296580167</v>
      </c>
      <c r="M71" s="14">
        <f t="shared" si="15"/>
        <v>1.2000000000007276</v>
      </c>
    </row>
    <row r="72" spans="1:13" ht="15">
      <c r="A72" s="1">
        <v>71</v>
      </c>
      <c r="B72" s="91" t="s">
        <v>163</v>
      </c>
      <c r="C72" s="25">
        <v>15263</v>
      </c>
      <c r="D72" s="54">
        <v>15914</v>
      </c>
      <c r="E72" s="86">
        <v>15867</v>
      </c>
      <c r="F72" s="41">
        <f t="shared" si="10"/>
        <v>0.005984516520313109</v>
      </c>
      <c r="G72" s="41">
        <f t="shared" si="11"/>
        <v>0.039572823167136215</v>
      </c>
      <c r="H72" s="10">
        <f t="shared" si="12"/>
        <v>604</v>
      </c>
      <c r="I72" s="35">
        <f t="shared" si="13"/>
        <v>0.007875042373986283</v>
      </c>
      <c r="J72" s="3">
        <v>15851.07</v>
      </c>
      <c r="K72" s="14">
        <v>15839.88</v>
      </c>
      <c r="L72" s="35">
        <f t="shared" si="14"/>
        <v>-0.0007059460339270793</v>
      </c>
      <c r="M72" s="14">
        <f t="shared" si="15"/>
        <v>-11.19000000000051</v>
      </c>
    </row>
    <row r="73" spans="1:13" ht="15">
      <c r="A73" s="1">
        <v>72</v>
      </c>
      <c r="B73" s="91" t="s">
        <v>164</v>
      </c>
      <c r="C73" s="25">
        <v>16112</v>
      </c>
      <c r="D73" s="54">
        <v>16962</v>
      </c>
      <c r="E73" s="86">
        <v>16864</v>
      </c>
      <c r="F73" s="41">
        <f t="shared" si="10"/>
        <v>0.006360552505108734</v>
      </c>
      <c r="G73" s="41">
        <f t="shared" si="11"/>
        <v>0.04667328699106256</v>
      </c>
      <c r="H73" s="10">
        <f t="shared" si="12"/>
        <v>752</v>
      </c>
      <c r="I73" s="35">
        <f t="shared" si="13"/>
        <v>0.009804688518605439</v>
      </c>
      <c r="J73" s="3">
        <v>16918.33</v>
      </c>
      <c r="K73" s="14">
        <v>16930.84</v>
      </c>
      <c r="L73" s="35">
        <f t="shared" si="14"/>
        <v>0.0007394346841560839</v>
      </c>
      <c r="M73" s="14">
        <f t="shared" si="15"/>
        <v>12.5099999999984</v>
      </c>
    </row>
    <row r="74" spans="1:13" ht="15">
      <c r="A74" s="1">
        <v>73</v>
      </c>
      <c r="B74" s="91" t="s">
        <v>165</v>
      </c>
      <c r="C74" s="25">
        <v>17831</v>
      </c>
      <c r="D74" s="54">
        <v>18830</v>
      </c>
      <c r="E74" s="86">
        <v>18798</v>
      </c>
      <c r="F74" s="41">
        <f t="shared" si="10"/>
        <v>0.007089994425464538</v>
      </c>
      <c r="G74" s="41">
        <f t="shared" si="11"/>
        <v>0.054231394761931465</v>
      </c>
      <c r="H74" s="10">
        <f t="shared" si="12"/>
        <v>967</v>
      </c>
      <c r="I74" s="35">
        <f t="shared" si="13"/>
        <v>0.012607890688153538</v>
      </c>
      <c r="J74" s="3">
        <v>18790.08</v>
      </c>
      <c r="K74" s="14">
        <v>18772.14</v>
      </c>
      <c r="L74" s="35">
        <f t="shared" si="14"/>
        <v>-0.0009547591069331438</v>
      </c>
      <c r="M74" s="14">
        <f t="shared" si="15"/>
        <v>-17.94000000000233</v>
      </c>
    </row>
    <row r="75" spans="1:13" ht="15">
      <c r="A75" s="1">
        <v>74</v>
      </c>
      <c r="B75" s="91" t="s">
        <v>166</v>
      </c>
      <c r="C75" s="25">
        <v>7185</v>
      </c>
      <c r="D75" s="54">
        <v>7548</v>
      </c>
      <c r="E75" s="86">
        <v>7525</v>
      </c>
      <c r="F75" s="41">
        <f t="shared" si="10"/>
        <v>0.002838185341611908</v>
      </c>
      <c r="G75" s="41">
        <f t="shared" si="11"/>
        <v>0.04732080723729993</v>
      </c>
      <c r="H75" s="10">
        <f t="shared" si="12"/>
        <v>340</v>
      </c>
      <c r="I75" s="35">
        <f t="shared" si="13"/>
        <v>0.004432970872773736</v>
      </c>
      <c r="J75" s="3">
        <v>7567.824</v>
      </c>
      <c r="K75" s="14">
        <v>7572.446</v>
      </c>
      <c r="L75" s="35">
        <f t="shared" si="14"/>
        <v>0.0006107435902315248</v>
      </c>
      <c r="M75" s="14">
        <f t="shared" si="15"/>
        <v>4.622000000000298</v>
      </c>
    </row>
    <row r="76" spans="1:13" ht="15">
      <c r="A76" s="1">
        <v>75</v>
      </c>
      <c r="B76" s="91" t="s">
        <v>167</v>
      </c>
      <c r="C76" s="25">
        <v>4999</v>
      </c>
      <c r="D76" s="54">
        <v>5127</v>
      </c>
      <c r="E76" s="86">
        <v>5075</v>
      </c>
      <c r="F76" s="41">
        <f t="shared" si="10"/>
        <v>0.001914124997831287</v>
      </c>
      <c r="G76" s="41">
        <f t="shared" si="11"/>
        <v>0.015203040608121624</v>
      </c>
      <c r="H76" s="10">
        <f t="shared" si="12"/>
        <v>76</v>
      </c>
      <c r="I76" s="35">
        <f t="shared" si="13"/>
        <v>0.000990899371561188</v>
      </c>
      <c r="J76" s="3">
        <v>5209.621</v>
      </c>
      <c r="K76" s="14">
        <v>5209.482</v>
      </c>
      <c r="L76" s="35">
        <f t="shared" si="14"/>
        <v>-2.6681403503272828E-05</v>
      </c>
      <c r="M76" s="14">
        <f t="shared" si="15"/>
        <v>-0.1390000000001237</v>
      </c>
    </row>
    <row r="77" spans="1:13" ht="15">
      <c r="A77" s="1">
        <v>76</v>
      </c>
      <c r="B77" s="91" t="s">
        <v>168</v>
      </c>
      <c r="C77" s="25">
        <v>6273</v>
      </c>
      <c r="D77" s="54">
        <v>6503</v>
      </c>
      <c r="E77" s="86">
        <v>6493</v>
      </c>
      <c r="F77" s="41">
        <f t="shared" si="10"/>
        <v>0.0024489484947622753</v>
      </c>
      <c r="G77" s="41">
        <f t="shared" si="11"/>
        <v>0.03507093894468356</v>
      </c>
      <c r="H77" s="10">
        <f t="shared" si="12"/>
        <v>220</v>
      </c>
      <c r="I77" s="35">
        <f t="shared" si="13"/>
        <v>0.002868392917677123</v>
      </c>
      <c r="J77" s="3">
        <v>6499.267</v>
      </c>
      <c r="K77" s="14">
        <v>6512.155</v>
      </c>
      <c r="L77" s="35">
        <f t="shared" si="14"/>
        <v>0.0019829928513476858</v>
      </c>
      <c r="M77" s="14">
        <f t="shared" si="15"/>
        <v>12.88799999999992</v>
      </c>
    </row>
    <row r="78" spans="1:13" ht="15">
      <c r="A78" s="1">
        <v>77</v>
      </c>
      <c r="B78" s="91" t="s">
        <v>169</v>
      </c>
      <c r="C78" s="25">
        <v>8572</v>
      </c>
      <c r="D78" s="54">
        <v>9118</v>
      </c>
      <c r="E78" s="86">
        <v>9086</v>
      </c>
      <c r="F78" s="41">
        <f t="shared" si="10"/>
        <v>0.003426943789220704</v>
      </c>
      <c r="G78" s="41">
        <f t="shared" si="11"/>
        <v>0.05996266915538964</v>
      </c>
      <c r="H78" s="10">
        <f t="shared" si="12"/>
        <v>514</v>
      </c>
      <c r="I78" s="35">
        <f t="shared" si="13"/>
        <v>0.006701608907663825</v>
      </c>
      <c r="J78" s="3">
        <v>9118.728</v>
      </c>
      <c r="K78" s="14">
        <v>9106.054</v>
      </c>
      <c r="L78" s="35">
        <f t="shared" si="14"/>
        <v>-0.0013898868350935645</v>
      </c>
      <c r="M78" s="14">
        <f t="shared" si="15"/>
        <v>-12.673999999999069</v>
      </c>
    </row>
    <row r="79" spans="1:13" ht="15">
      <c r="A79" s="1">
        <v>78</v>
      </c>
      <c r="B79" s="91" t="s">
        <v>170</v>
      </c>
      <c r="C79" s="25">
        <v>9746</v>
      </c>
      <c r="D79" s="54">
        <v>10420</v>
      </c>
      <c r="E79" s="86">
        <v>10355</v>
      </c>
      <c r="F79" s="41">
        <f t="shared" si="10"/>
        <v>0.0039055693305503404</v>
      </c>
      <c r="G79" s="41">
        <f t="shared" si="11"/>
        <v>0.06248717422532321</v>
      </c>
      <c r="H79" s="10">
        <f t="shared" si="12"/>
        <v>609</v>
      </c>
      <c r="I79" s="35">
        <f t="shared" si="13"/>
        <v>0.007940233122115309</v>
      </c>
      <c r="J79" s="3">
        <v>10401.6</v>
      </c>
      <c r="K79" s="14">
        <v>10382.09</v>
      </c>
      <c r="L79" s="35">
        <f t="shared" si="14"/>
        <v>-0.0018756729733887304</v>
      </c>
      <c r="M79" s="14">
        <f t="shared" si="15"/>
        <v>-19.51000000000022</v>
      </c>
    </row>
    <row r="80" spans="1:13" ht="15">
      <c r="A80" s="1">
        <v>79</v>
      </c>
      <c r="B80" s="91" t="s">
        <v>171</v>
      </c>
      <c r="C80" s="25">
        <v>4617</v>
      </c>
      <c r="D80" s="54">
        <v>5157</v>
      </c>
      <c r="E80" s="86">
        <v>5141</v>
      </c>
      <c r="F80" s="41">
        <f t="shared" si="10"/>
        <v>0.0019390180519902752</v>
      </c>
      <c r="G80" s="41">
        <f t="shared" si="11"/>
        <v>0.11349361056963396</v>
      </c>
      <c r="H80" s="10">
        <f t="shared" si="12"/>
        <v>524</v>
      </c>
      <c r="I80" s="35">
        <f t="shared" si="13"/>
        <v>0.006831990403921876</v>
      </c>
      <c r="J80" s="3">
        <v>5195.955</v>
      </c>
      <c r="K80" s="14">
        <v>5244.002</v>
      </c>
      <c r="L80" s="35">
        <f t="shared" si="14"/>
        <v>0.009247000791962301</v>
      </c>
      <c r="M80" s="14">
        <f t="shared" si="15"/>
        <v>48.04700000000048</v>
      </c>
    </row>
    <row r="81" spans="1:13" ht="15">
      <c r="A81" s="1">
        <v>80</v>
      </c>
      <c r="B81" s="91" t="s">
        <v>172</v>
      </c>
      <c r="C81" s="25">
        <v>14454</v>
      </c>
      <c r="D81" s="54">
        <v>15495</v>
      </c>
      <c r="E81" s="86">
        <v>15495</v>
      </c>
      <c r="F81" s="41">
        <f t="shared" si="10"/>
        <v>0.005844210215053358</v>
      </c>
      <c r="G81" s="41">
        <f t="shared" si="11"/>
        <v>0.07202158572021586</v>
      </c>
      <c r="H81" s="10">
        <f t="shared" si="12"/>
        <v>1041</v>
      </c>
      <c r="I81" s="35">
        <f t="shared" si="13"/>
        <v>0.013572713760463114</v>
      </c>
      <c r="J81" s="3">
        <v>15486.28</v>
      </c>
      <c r="K81" s="14">
        <v>15550.56</v>
      </c>
      <c r="L81" s="35">
        <f t="shared" si="14"/>
        <v>0.004150770875897816</v>
      </c>
      <c r="M81" s="14">
        <f t="shared" si="15"/>
        <v>64.27999999999884</v>
      </c>
    </row>
    <row r="82" spans="1:13" ht="15.75" thickBot="1">
      <c r="A82" s="48">
        <v>81</v>
      </c>
      <c r="B82" s="92" t="s">
        <v>173</v>
      </c>
      <c r="C82" s="144">
        <v>10624</v>
      </c>
      <c r="D82" s="112">
        <v>11103</v>
      </c>
      <c r="E82" s="86">
        <v>11091</v>
      </c>
      <c r="F82" s="41">
        <f t="shared" si="10"/>
        <v>0.004183164601171784</v>
      </c>
      <c r="G82" s="41">
        <f t="shared" si="11"/>
        <v>0.04395707831325301</v>
      </c>
      <c r="H82" s="10">
        <f t="shared" si="12"/>
        <v>467</v>
      </c>
      <c r="I82" s="35">
        <f t="shared" si="13"/>
        <v>0.0060888158752509846</v>
      </c>
      <c r="J82" s="3">
        <v>11154.2</v>
      </c>
      <c r="K82" s="14">
        <v>11191.39</v>
      </c>
      <c r="L82" s="35">
        <f t="shared" si="14"/>
        <v>0.003334170088397078</v>
      </c>
      <c r="M82" s="14">
        <f t="shared" si="15"/>
        <v>37.18999999999869</v>
      </c>
    </row>
    <row r="83" spans="1:13" s="65" customFormat="1" ht="15.75" thickBot="1">
      <c r="A83" s="175" t="s">
        <v>174</v>
      </c>
      <c r="B83" s="177"/>
      <c r="C83" s="57">
        <v>2574644</v>
      </c>
      <c r="D83" s="58">
        <v>2670744</v>
      </c>
      <c r="E83" s="109">
        <v>2651342</v>
      </c>
      <c r="F83" s="26">
        <f>E83/$E$83</f>
        <v>1</v>
      </c>
      <c r="G83" s="43">
        <f>(E83-C83)/C83</f>
        <v>0.02978974957314487</v>
      </c>
      <c r="H83" s="56">
        <f>E83-C83</f>
        <v>76698</v>
      </c>
      <c r="I83" s="37">
        <f>H83/$H$83</f>
        <v>1</v>
      </c>
      <c r="J83" s="106">
        <v>2662265</v>
      </c>
      <c r="K83" s="55">
        <v>2669961</v>
      </c>
      <c r="L83" s="37">
        <f t="shared" si="14"/>
        <v>0.002890771579838972</v>
      </c>
      <c r="M83" s="133">
        <f t="shared" si="15"/>
        <v>7696</v>
      </c>
    </row>
    <row r="84" spans="3:13" ht="15">
      <c r="C84" s="3"/>
      <c r="D84" s="3"/>
      <c r="E84" s="3"/>
      <c r="I84" s="63"/>
      <c r="J84" s="64"/>
      <c r="K84" s="64"/>
      <c r="L84" s="63"/>
      <c r="M84" s="64"/>
    </row>
  </sheetData>
  <sheetProtection/>
  <autoFilter ref="A1:M83"/>
  <mergeCells count="1">
    <mergeCell ref="A83:B8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tepav</dc:creator>
  <cp:keywords/>
  <dc:description/>
  <cp:lastModifiedBy>TOSHIBA G6</cp:lastModifiedBy>
  <dcterms:created xsi:type="dcterms:W3CDTF">2011-08-11T09:01:00Z</dcterms:created>
  <dcterms:modified xsi:type="dcterms:W3CDTF">2013-08-15T06:34:57Z</dcterms:modified>
  <cp:category/>
  <cp:version/>
  <cp:contentType/>
  <cp:contentStatus/>
</cp:coreProperties>
</file>