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930" activeTab="0"/>
  </bookViews>
  <sheets>
    <sheet name="Sigortalı Sayıları" sheetId="1" r:id="rId1"/>
    <sheet name="4a_Sektör" sheetId="2" r:id="rId2"/>
    <sheet name="4a_İşyeri_Sektör" sheetId="3" r:id="rId3"/>
    <sheet name="4a_İmalat_Sektör" sheetId="4" r:id="rId4"/>
    <sheet name="4a_İşyeri_İmalat_Sektör" sheetId="5" r:id="rId5"/>
    <sheet name="4a_İl" sheetId="6" r:id="rId6"/>
    <sheet name="4b_Esnaf_İl" sheetId="7" r:id="rId7"/>
    <sheet name="4b_Tarım_İl" sheetId="8" r:id="rId8"/>
    <sheet name="4c_Kamu_İl " sheetId="9" r:id="rId9"/>
    <sheet name="4a_İşyeri_İl" sheetId="10" r:id="rId10"/>
    <sheet name="4a_Kadın_Sektör" sheetId="11" r:id="rId11"/>
    <sheet name="4a_Kadın_İmalat_Sektör" sheetId="12" r:id="rId12"/>
    <sheet name="4a_Kadın_İl" sheetId="13" r:id="rId13"/>
    <sheet name="İşsizlikSigortası_Başvuru" sheetId="14" r:id="rId14"/>
    <sheet name="İşsizlikSigortası_Ödeme" sheetId="15" r:id="rId15"/>
    <sheet name="Endeksler" sheetId="16" r:id="rId16"/>
    <sheet name="Endeksler 2" sheetId="17" r:id="rId17"/>
  </sheets>
  <definedNames>
    <definedName name="_xlnm._FilterDatabase" localSheetId="13" hidden="1">'İşsizlikSigortası_Başvuru'!$A$1:$F$83</definedName>
  </definedNames>
  <calcPr fullCalcOnLoad="1"/>
</workbook>
</file>

<file path=xl/sharedStrings.xml><?xml version="1.0" encoding="utf-8"?>
<sst xmlns="http://schemas.openxmlformats.org/spreadsheetml/2006/main" count="1158" uniqueCount="320">
  <si>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</si>
  <si>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</si>
  <si>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</si>
  <si>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</si>
  <si>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</si>
  <si>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</si>
  <si>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</si>
  <si>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</si>
  <si>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DİĞER MADENCİLİK VE TAŞ OCAKÇILIĞI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</si>
  <si>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</si>
  <si>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</si>
  <si>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</si>
  <si>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</si>
  <si>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</si>
  <si>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</si>
  <si>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</si>
  <si>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</si>
  <si>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</si>
  <si>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</si>
  <si>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</si>
  <si>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</si>
  <si>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</si>
  <si>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</si>
  <si>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</si>
  <si>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</si>
  <si>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</si>
  <si>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</si>
  <si>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</si>
  <si>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</si>
  <si>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</si>
  <si>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</si>
  <si>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</si>
  <si>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</si>
  <si>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</si>
  <si>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</si>
  <si>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</si>
  <si>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</si>
  <si>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</si>
  <si>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</si>
  <si>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</si>
  <si>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</si>
  <si>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</si>
  <si>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</si>
  <si>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</si>
  <si>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</si>
  <si>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</si>
  <si>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</si>
  <si>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</si>
  <si>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</si>
  <si>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</si>
  <si>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</si>
  <si>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</si>
  <si>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</si>
  <si>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</si>
  <si>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</si>
  <si>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</si>
  <si>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</si>
  <si>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</si>
  <si>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</si>
  <si>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</si>
  <si>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</si>
  <si>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</si>
  <si>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</si>
  <si>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</si>
  <si>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</si>
  <si>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</si>
  <si>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</si>
  <si>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</si>
  <si>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</si>
  <si>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</si>
  <si>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</si>
  <si>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</si>
  <si>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</si>
  <si>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</si>
  <si>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</si>
  <si>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</si>
  <si>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</si>
  <si>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</si>
  <si>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</si>
  <si>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</si>
  <si>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</si>
  <si>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</si>
  <si>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</si>
  <si>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</si>
  <si>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</si>
  <si>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</si>
  <si>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</si>
  <si>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</si>
  <si>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</si>
  <si>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</si>
  <si>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</si>
  <si>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</si>
  <si>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</si>
  <si>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</si>
  <si>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</si>
  <si>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</si>
  <si>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</si>
  <si>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</si>
  <si>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</si>
  <si>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</si>
  <si>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</si>
  <si>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</si>
  <si>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</si>
  <si>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</si>
  <si>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</si>
  <si>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</si>
  <si>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</si>
  <si>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</si>
  <si>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</si>
  <si>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</si>
  <si>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</si>
  <si>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</si>
  <si>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</si>
  <si>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</si>
  <si>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</si>
  <si>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</si>
  <si>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</si>
  <si>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</si>
  <si>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</si>
  <si>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</si>
  <si>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</si>
  <si>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</si>
  <si>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</si>
  <si>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</si>
  <si>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</si>
  <si>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</si>
  <si>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</si>
  <si>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</si>
  <si>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</si>
  <si>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</si>
  <si>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</si>
  <si>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</si>
  <si>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</si>
  <si>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</si>
  <si>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</si>
  <si>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</si>
  <si>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</si>
  <si>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</si>
  <si>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</si>
  <si>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</si>
  <si>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</si>
  <si>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</si>
  <si>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</si>
  <si>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</si>
  <si>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</si>
  <si>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</si>
  <si>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</si>
  <si>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</si>
  <si>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</si>
  <si>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</si>
  <si>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</si>
  <si>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</si>
  <si>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</si>
  <si>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</si>
  <si>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</si>
  <si>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</si>
  <si>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</si>
  <si>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</si>
  <si>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</si>
  <si>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</si>
  <si>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</si>
  <si>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</si>
  <si>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</si>
  <si>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</si>
  <si>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</si>
  <si>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</si>
  <si>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</si>
  <si>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</si>
  <si>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</si>
  <si>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</si>
  <si>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</si>
  <si>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</si>
  <si>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</si>
  <si>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</si>
  <si>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</si>
  <si>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</si>
  <si>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</si>
  <si>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</si>
  <si>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</si>
  <si>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</si>
  <si>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</si>
  <si>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</si>
  <si>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</si>
  <si>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</si>
  <si>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</si>
  <si>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</si>
  <si>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</si>
  <si>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</si>
  <si>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</si>
  <si>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</si>
  <si>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</si>
  <si>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</si>
  <si>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</si>
  <si>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</si>
  <si>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</si>
  <si>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</si>
  <si>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</si>
  <si>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</si>
  <si>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</si>
  <si>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</si>
  <si>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</si>
  <si>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</si>
  <si>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</si>
  <si>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</si>
  <si>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</si>
  <si>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</si>
  <si>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</si>
  <si>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</si>
  <si>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</si>
  <si>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</si>
  <si>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</si>
  <si>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</si>
  <si>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</si>
  <si>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</si>
  <si>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</si>
  <si>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</si>
  <si>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</si>
  <si>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</si>
  <si>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</si>
  <si>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</si>
  <si>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</si>
  <si>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</si>
  <si>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</si>
  <si>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</si>
  <si>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</si>
  <si>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</si>
  <si>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</si>
  <si>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</si>
  <si>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</si>
  <si>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</si>
  <si>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</si>
  <si>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</si>
  <si>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</si>
  <si>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</si>
  <si>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</si>
  <si>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</si>
  <si>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</si>
  <si>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</si>
  <si>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</si>
  <si>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</si>
  <si>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</si>
  <si>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</si>
  <si>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</si>
  <si>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</si>
  <si>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</si>
  <si>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</si>
  <si>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</si>
  <si>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</si>
  <si>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</si>
  <si>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</si>
  <si>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</si>
  <si>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</si>
  <si>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</si>
  <si>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</si>
  <si>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</si>
  <si>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 xml:space="preserve">Toplam Kayıtlı İstihdam </t>
  </si>
  <si>
    <t xml:space="preserve">Toplam Kayıtlı İstihdam (Mevsimsellikten Arındırılmış) </t>
  </si>
  <si>
    <t>Endeks</t>
  </si>
  <si>
    <t>Endeks (Mevsimsellikten Arındırılmış)</t>
  </si>
  <si>
    <t xml:space="preserve">Kadın İstihdamının Toplam İstihdama Oranı </t>
  </si>
  <si>
    <t xml:space="preserve">Kadın İstihdamının Toplam İstihdama Oranı   (Mevsimsellikten Arındırılmış) </t>
  </si>
  <si>
    <t>İMALAT T O P L A M</t>
  </si>
  <si>
    <t>4/a</t>
  </si>
  <si>
    <t>4/a_endeks</t>
  </si>
  <si>
    <t>4/a(MA)</t>
  </si>
  <si>
    <t>4/a(MA)_endeks</t>
  </si>
  <si>
    <t>4/c_endeks</t>
  </si>
  <si>
    <t>4/c</t>
  </si>
  <si>
    <t>4/c (MA)</t>
  </si>
  <si>
    <t>4/c (MA)_endeks</t>
  </si>
  <si>
    <t>4/b Tarım</t>
  </si>
  <si>
    <t>4/b Tarım (MA)</t>
  </si>
  <si>
    <t>4/b Tarım (MA)_endeks</t>
  </si>
  <si>
    <t>4/b_Tarım_endeks</t>
  </si>
  <si>
    <t>4/b Esnaf</t>
  </si>
  <si>
    <t>4/b Esnaf (MA)</t>
  </si>
  <si>
    <t>4/b_Esnaf_endeks</t>
  </si>
  <si>
    <t>4/b Esnaf (MA)_endeks</t>
  </si>
  <si>
    <t xml:space="preserve">Zorunlu Sigortalı Sayıları (4/a) (Mevsimsellikten Arındırılmış) </t>
  </si>
  <si>
    <t xml:space="preserve">Zorunlu Sigortalı Sayıları (4/b) (Mevsimsellikten Arındırılmış) </t>
  </si>
  <si>
    <t xml:space="preserve">Aktif Sigortalı Sayıları (4/c) (Mevsimsellikten Arındırılmış) </t>
  </si>
  <si>
    <t>Aktif Sigortalı Sayıları (4/c)</t>
  </si>
  <si>
    <t>Zorunlu Sigortalı Sayıları (4/b)</t>
  </si>
  <si>
    <t>Zorunlu Sigortalı Sayıları (4/a)</t>
  </si>
  <si>
    <t>Aralık 2012 (Mevsimsellikten Arındırılmış)</t>
  </si>
  <si>
    <t>Sektörün payı (Ocak 2013)</t>
  </si>
  <si>
    <t>Çalışan Sayısında Değişim (Ocak 2013 - Ocak 2012)</t>
  </si>
  <si>
    <t>Çalışan Sayısındaki Fark (Ocak 2013 - Ocak 2012)</t>
  </si>
  <si>
    <t>Artışta Sektörün Payı (%) (Ocak 2013)</t>
  </si>
  <si>
    <t>Ocak 2013 (Mevsimsellikten Arındırılmış)</t>
  </si>
  <si>
    <t>Çalışan Sayısında Değişim (Ocak 2013 - Aralık 2012) (Mevsimsellikten Arındırılmış)</t>
  </si>
  <si>
    <t>Çalışan Sayısındaki Fark (Ocak 2013 - Aralık 2012)  (Mevsimsellikten Arındırılmış)</t>
  </si>
  <si>
    <t>İşyeri Sayısında Değişim (Ocak 2013 - Ocak 2012)</t>
  </si>
  <si>
    <t>İşyeri Sayısındaki Fark (Ocak 2013 - Ocak 2012)</t>
  </si>
  <si>
    <t>İşyeri Sayısında Değişim (Ocak 2013 - Aralık 2012) (Mevsimsellikten Arındırılmış)</t>
  </si>
  <si>
    <t>İşyeri Sayısındaki Fark (Ocak 2013 - Aralık 2012) (Mevsimsellikten Arındırılmış)</t>
  </si>
  <si>
    <t>Çalışan Sayısındaki Fark (Ocak 2013 - Aralık 2012) (Mevsimsellikten Arındırılmış)</t>
  </si>
  <si>
    <t>Çalışan Sayısındaki Fark  (Ocak 2013 - Ocak 2012)</t>
  </si>
  <si>
    <t>Artışta İlin Payı (%) (Ocak 2013)</t>
  </si>
  <si>
    <t>İlin Payı (Ocak 2013)</t>
  </si>
  <si>
    <t>Esnaf Sayısında Değişim (Ocak 2013 - Aralık 2012) (Mevsimsellikten Arındırılmış)</t>
  </si>
  <si>
    <t>Esnaf Sayısındaki Fark (Ocak 2013 - Aralık 2012) (Mevsimsellikten Arındırılmış)</t>
  </si>
  <si>
    <t>Çiftçi Sayısındaki Fark (Ocak 2013 - Ocak 2012)</t>
  </si>
  <si>
    <t>Çiftçi Sayısında Değişim (Ocak 2013 - Ocak 2012)</t>
  </si>
  <si>
    <t>Çiftçi Sayısında Değişim (Ocak 2013 - Aralık 2012) (Mevsimsellikten Arındırılmış)</t>
  </si>
  <si>
    <t>Çiftçi Sayısındaki Fark (Ocak 2013 -Aralık 2012) (Mevsimsellikten Arındırılmış)</t>
  </si>
  <si>
    <t>Sigortalı Kadın Sayısında Değişim (Ocak 2013 - Aralık 2012) (Mevsimsellikten Arındırılmış)</t>
  </si>
  <si>
    <t>Sigortalı Kadın Sayısındaki Fark (Ocak 2013 - Aralık 2012) (Mevsimsellikten Arındırılmış)</t>
  </si>
  <si>
    <t>Sektörün Sigortalı Kadın İstihdamındaki Payı (Ocak 2013)</t>
  </si>
  <si>
    <t xml:space="preserve">İldeki Kadın İstihdamının Toplam İstihdama Oranı (Ocak 2013) </t>
  </si>
  <si>
    <t>Kadın İstihdamındaki Değişim (Ocak 2013 - Ocak 2012)</t>
  </si>
  <si>
    <t>Kadın İstihdamındaki Fark (Ocak 2013 - Ocak 2012)</t>
  </si>
  <si>
    <t>Başvuru Sayısındaki Değişim (Ocak 2013 - Ocak 2012)</t>
  </si>
  <si>
    <t>Başvuru Sayısındaki Fark (Ocak 2013 - Ocak 2012)</t>
  </si>
  <si>
    <t>Ödeme Yapılan Kişi Sayısındaki Değişim (Ocak 2013 - Ocak 2012)</t>
  </si>
  <si>
    <t>Ödeme Yapılan Kişi Sayısındaki Fark (Ocak 2013 - Ocak 2012)</t>
  </si>
  <si>
    <t>Esnaf Sayısında Değişim (Ocak 2013 - Ocak 2012)</t>
  </si>
  <si>
    <t>Esnaf Sayısındaki Fark (Ocak 2013 - Ocak 2012)</t>
  </si>
  <si>
    <t>Kadın İstihdamında Fark (Ocak 2013 - Aralık 2012) (Mevsimsellikten Arındırılmış)</t>
  </si>
  <si>
    <t>Kadın İstihdamında Değişim (Ocak 2013 - Aralık 2012) (Mevsimsellikten Arındırılmış)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</si>
</sst>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;[Red]#,##0"/>
    <numFmt numFmtId="165" formatCode="0.0%"/>
    <numFmt numFmtId="166" formatCode="0.0"/>
    <numFmt numFmtId="167" formatCode="#,##0.0"/>
    <numFmt numFmtId="168" formatCode="#,##0_ ;\-#,##0\ "/>
    <numFmt numFmtId="169" formatCode="0.0000"/>
    <numFmt numFmtId="170" formatCode="_-* #,##0\ _T_L_-;\-* #,##0\ _T_L_-;_-* &quot;-&quot;??\ _T_L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0"/>
    </font>
    <font>
      <b/>
      <sz val="8.5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8"/>
      <name val="Tahoma"/>
      <family val="2"/>
    </font>
    <font>
      <sz val="9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hair"/>
      <bottom/>
    </border>
    <border>
      <left style="medium"/>
      <right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5" fillId="0" borderId="0" applyNumberFormat="0" applyFill="0" applyBorder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Font="1" applyAlignment="1">
      <alignment/>
    </xf>
    <xf numFmtId="0" fontId="4" fillId="33" borderId="10" xfId="50" applyFont="1" applyFill="1" applyBorder="1" applyAlignment="1">
      <alignment horizontal="center"/>
      <protection/>
    </xf>
    <xf numFmtId="0" fontId="4" fillId="33" borderId="11" xfId="50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3" fillId="33" borderId="10" xfId="53" applyFont="1" applyFill="1" applyBorder="1" applyAlignment="1" quotePrefix="1">
      <alignment horizontal="center" vertical="top"/>
      <protection/>
    </xf>
    <xf numFmtId="0" fontId="3" fillId="33" borderId="12" xfId="53" applyFont="1" applyFill="1" applyBorder="1" applyAlignment="1" quotePrefix="1">
      <alignment horizontal="center" vertical="top"/>
      <protection/>
    </xf>
    <xf numFmtId="0" fontId="4" fillId="0" borderId="13" xfId="53" applyFont="1" applyFill="1" applyBorder="1" applyAlignment="1">
      <alignment vertical="center"/>
      <protection/>
    </xf>
    <xf numFmtId="0" fontId="4" fillId="0" borderId="14" xfId="53" applyFont="1" applyFill="1" applyBorder="1" applyAlignment="1">
      <alignment vertical="center"/>
      <protection/>
    </xf>
    <xf numFmtId="0" fontId="4" fillId="0" borderId="15" xfId="53" applyFont="1" applyFill="1" applyBorder="1" applyAlignment="1">
      <alignment vertical="center"/>
      <protection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0" xfId="0" applyNumberFormat="1" applyBorder="1" applyAlignment="1">
      <alignment/>
    </xf>
    <xf numFmtId="17" fontId="44" fillId="34" borderId="18" xfId="0" applyNumberFormat="1" applyFont="1" applyFill="1" applyBorder="1" applyAlignment="1">
      <alignment horizontal="center" vertic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17" fontId="44" fillId="34" borderId="21" xfId="0" applyNumberFormat="1" applyFont="1" applyFill="1" applyBorder="1" applyAlignment="1">
      <alignment horizontal="center" vertical="center" wrapText="1"/>
    </xf>
    <xf numFmtId="165" fontId="0" fillId="0" borderId="19" xfId="0" applyNumberFormat="1" applyBorder="1" applyAlignment="1">
      <alignment/>
    </xf>
    <xf numFmtId="165" fontId="0" fillId="0" borderId="20" xfId="0" applyNumberFormat="1" applyBorder="1" applyAlignment="1">
      <alignment/>
    </xf>
    <xf numFmtId="0" fontId="44" fillId="34" borderId="18" xfId="0" applyFont="1" applyFill="1" applyBorder="1" applyAlignment="1">
      <alignment horizontal="center" vertical="center"/>
    </xf>
    <xf numFmtId="3" fontId="0" fillId="0" borderId="22" xfId="0" applyNumberFormat="1" applyBorder="1" applyAlignment="1">
      <alignment/>
    </xf>
    <xf numFmtId="0" fontId="44" fillId="34" borderId="21" xfId="0" applyFont="1" applyFill="1" applyBorder="1" applyAlignment="1">
      <alignment horizontal="center" vertical="center" wrapText="1"/>
    </xf>
    <xf numFmtId="0" fontId="4" fillId="33" borderId="23" xfId="50" applyFont="1" applyFill="1" applyBorder="1" applyAlignment="1">
      <alignment horizontal="center"/>
      <protection/>
    </xf>
    <xf numFmtId="0" fontId="4" fillId="0" borderId="13" xfId="50" applyFont="1" applyBorder="1">
      <alignment/>
      <protection/>
    </xf>
    <xf numFmtId="0" fontId="4" fillId="0" borderId="14" xfId="50" applyFont="1" applyBorder="1">
      <alignment/>
      <protection/>
    </xf>
    <xf numFmtId="0" fontId="4" fillId="0" borderId="15" xfId="50" applyFont="1" applyBorder="1">
      <alignment/>
      <protection/>
    </xf>
    <xf numFmtId="164" fontId="0" fillId="0" borderId="17" xfId="0" applyNumberFormat="1" applyBorder="1" applyAlignment="1">
      <alignment/>
    </xf>
    <xf numFmtId="165" fontId="44" fillId="0" borderId="21" xfId="0" applyNumberFormat="1" applyFont="1" applyBorder="1" applyAlignment="1">
      <alignment/>
    </xf>
    <xf numFmtId="17" fontId="44" fillId="34" borderId="21" xfId="0" applyNumberFormat="1" applyFont="1" applyFill="1" applyBorder="1" applyAlignment="1">
      <alignment horizontal="center" vertical="center"/>
    </xf>
    <xf numFmtId="0" fontId="4" fillId="0" borderId="24" xfId="53" applyFont="1" applyFill="1" applyBorder="1" applyAlignment="1">
      <alignment vertical="center"/>
      <protection/>
    </xf>
    <xf numFmtId="0" fontId="4" fillId="0" borderId="25" xfId="53" applyFont="1" applyFill="1" applyBorder="1" applyAlignment="1">
      <alignment vertical="center"/>
      <protection/>
    </xf>
    <xf numFmtId="0" fontId="4" fillId="0" borderId="26" xfId="53" applyFont="1" applyFill="1" applyBorder="1" applyAlignment="1">
      <alignment vertical="center"/>
      <protection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4" fillId="0" borderId="18" xfId="0" applyFont="1" applyBorder="1" applyAlignment="1">
      <alignment/>
    </xf>
    <xf numFmtId="0" fontId="44" fillId="0" borderId="21" xfId="0" applyFont="1" applyBorder="1" applyAlignment="1">
      <alignment/>
    </xf>
    <xf numFmtId="165" fontId="0" fillId="0" borderId="20" xfId="66" applyNumberFormat="1" applyFont="1" applyBorder="1" applyAlignment="1">
      <alignment/>
    </xf>
    <xf numFmtId="165" fontId="0" fillId="0" borderId="27" xfId="66" applyNumberFormat="1" applyFont="1" applyBorder="1" applyAlignment="1">
      <alignment/>
    </xf>
    <xf numFmtId="165" fontId="44" fillId="0" borderId="21" xfId="66" applyNumberFormat="1" applyFont="1" applyBorder="1" applyAlignment="1">
      <alignment/>
    </xf>
    <xf numFmtId="165" fontId="44" fillId="0" borderId="28" xfId="66" applyNumberFormat="1" applyFont="1" applyBorder="1" applyAlignment="1">
      <alignment/>
    </xf>
    <xf numFmtId="0" fontId="44" fillId="34" borderId="18" xfId="0" applyFont="1" applyFill="1" applyBorder="1" applyAlignment="1">
      <alignment horizontal="center" vertical="center" wrapText="1"/>
    </xf>
    <xf numFmtId="165" fontId="0" fillId="0" borderId="29" xfId="0" applyNumberFormat="1" applyBorder="1" applyAlignment="1">
      <alignment/>
    </xf>
    <xf numFmtId="165" fontId="0" fillId="0" borderId="17" xfId="0" applyNumberFormat="1" applyBorder="1" applyAlignment="1">
      <alignment/>
    </xf>
    <xf numFmtId="17" fontId="44" fillId="34" borderId="19" xfId="0" applyNumberFormat="1" applyFont="1" applyFill="1" applyBorder="1" applyAlignment="1">
      <alignment horizontal="center" vertical="center" wrapText="1"/>
    </xf>
    <xf numFmtId="165" fontId="44" fillId="0" borderId="18" xfId="0" applyNumberFormat="1" applyFont="1" applyBorder="1" applyAlignment="1">
      <alignment/>
    </xf>
    <xf numFmtId="17" fontId="44" fillId="34" borderId="30" xfId="0" applyNumberFormat="1" applyFont="1" applyFill="1" applyBorder="1" applyAlignment="1">
      <alignment horizontal="center" vertical="center" wrapText="1"/>
    </xf>
    <xf numFmtId="165" fontId="0" fillId="0" borderId="19" xfId="66" applyNumberFormat="1" applyFont="1" applyBorder="1" applyAlignment="1">
      <alignment/>
    </xf>
    <xf numFmtId="0" fontId="44" fillId="34" borderId="31" xfId="0" applyFont="1" applyFill="1" applyBorder="1" applyAlignment="1">
      <alignment horizontal="center" vertical="center" wrapText="1"/>
    </xf>
    <xf numFmtId="0" fontId="4" fillId="0" borderId="32" xfId="53" applyFont="1" applyFill="1" applyBorder="1" applyAlignment="1">
      <alignment vertical="center"/>
      <protection/>
    </xf>
    <xf numFmtId="0" fontId="4" fillId="33" borderId="12" xfId="50" applyFont="1" applyFill="1" applyBorder="1" applyAlignment="1">
      <alignment horizontal="center"/>
      <protection/>
    </xf>
    <xf numFmtId="0" fontId="4" fillId="0" borderId="32" xfId="50" applyFont="1" applyBorder="1">
      <alignment/>
      <protection/>
    </xf>
    <xf numFmtId="0" fontId="44" fillId="34" borderId="21" xfId="0" applyFont="1" applyFill="1" applyBorder="1" applyAlignment="1">
      <alignment horizontal="center" wrapText="1"/>
    </xf>
    <xf numFmtId="166" fontId="0" fillId="0" borderId="17" xfId="0" applyNumberFormat="1" applyBorder="1" applyAlignment="1">
      <alignment/>
    </xf>
    <xf numFmtId="166" fontId="0" fillId="0" borderId="20" xfId="0" applyNumberFormat="1" applyBorder="1" applyAlignment="1">
      <alignment/>
    </xf>
    <xf numFmtId="17" fontId="44" fillId="34" borderId="16" xfId="0" applyNumberFormat="1" applyFont="1" applyFill="1" applyBorder="1" applyAlignment="1">
      <alignment horizontal="center" vertical="center" wrapText="1"/>
    </xf>
    <xf numFmtId="164" fontId="0" fillId="0" borderId="20" xfId="0" applyNumberFormat="1" applyBorder="1" applyAlignment="1">
      <alignment/>
    </xf>
    <xf numFmtId="3" fontId="44" fillId="0" borderId="21" xfId="0" applyNumberFormat="1" applyFont="1" applyBorder="1" applyAlignment="1">
      <alignment/>
    </xf>
    <xf numFmtId="3" fontId="44" fillId="0" borderId="18" xfId="0" applyNumberFormat="1" applyFont="1" applyBorder="1" applyAlignment="1">
      <alignment/>
    </xf>
    <xf numFmtId="164" fontId="44" fillId="0" borderId="18" xfId="0" applyNumberFormat="1" applyFont="1" applyBorder="1" applyAlignment="1">
      <alignment/>
    </xf>
    <xf numFmtId="164" fontId="44" fillId="0" borderId="21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7" fontId="0" fillId="0" borderId="19" xfId="0" applyNumberFormat="1" applyBorder="1" applyAlignment="1">
      <alignment/>
    </xf>
    <xf numFmtId="17" fontId="0" fillId="0" borderId="20" xfId="0" applyNumberFormat="1" applyBorder="1" applyAlignment="1">
      <alignment/>
    </xf>
    <xf numFmtId="0" fontId="44" fillId="34" borderId="31" xfId="0" applyFont="1" applyFill="1" applyBorder="1" applyAlignment="1">
      <alignment horizontal="center"/>
    </xf>
    <xf numFmtId="9" fontId="0" fillId="0" borderId="0" xfId="66" applyFont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165" fontId="0" fillId="0" borderId="22" xfId="66" applyNumberFormat="1" applyFont="1" applyBorder="1" applyAlignment="1">
      <alignment/>
    </xf>
    <xf numFmtId="165" fontId="44" fillId="0" borderId="22" xfId="66" applyNumberFormat="1" applyFont="1" applyBorder="1" applyAlignment="1">
      <alignment/>
    </xf>
    <xf numFmtId="3" fontId="0" fillId="0" borderId="33" xfId="0" applyNumberFormat="1" applyBorder="1" applyAlignment="1">
      <alignment/>
    </xf>
    <xf numFmtId="166" fontId="0" fillId="0" borderId="0" xfId="0" applyNumberFormat="1" applyAlignment="1">
      <alignment/>
    </xf>
    <xf numFmtId="0" fontId="45" fillId="0" borderId="0" xfId="0" applyFont="1" applyAlignment="1">
      <alignment/>
    </xf>
    <xf numFmtId="17" fontId="9" fillId="34" borderId="16" xfId="0" applyNumberFormat="1" applyFont="1" applyFill="1" applyBorder="1" applyAlignment="1">
      <alignment horizontal="center" vertical="center" wrapText="1"/>
    </xf>
    <xf numFmtId="17" fontId="9" fillId="34" borderId="21" xfId="0" applyNumberFormat="1" applyFont="1" applyFill="1" applyBorder="1" applyAlignment="1">
      <alignment horizontal="center" vertical="center" wrapText="1"/>
    </xf>
    <xf numFmtId="17" fontId="9" fillId="34" borderId="19" xfId="0" applyNumberFormat="1" applyFont="1" applyFill="1" applyBorder="1" applyAlignment="1">
      <alignment horizontal="center" vertical="center" wrapText="1"/>
    </xf>
    <xf numFmtId="17" fontId="9" fillId="34" borderId="18" xfId="0" applyNumberFormat="1" applyFont="1" applyFill="1" applyBorder="1" applyAlignment="1">
      <alignment horizontal="center" vertical="center" wrapText="1"/>
    </xf>
    <xf numFmtId="17" fontId="9" fillId="34" borderId="21" xfId="0" applyNumberFormat="1" applyFont="1" applyFill="1" applyBorder="1" applyAlignment="1">
      <alignment horizontal="center" vertical="center"/>
    </xf>
    <xf numFmtId="17" fontId="0" fillId="0" borderId="0" xfId="0" applyNumberFormat="1" applyAlignment="1">
      <alignment/>
    </xf>
    <xf numFmtId="165" fontId="0" fillId="0" borderId="0" xfId="66" applyNumberFormat="1" applyFont="1" applyAlignment="1">
      <alignment/>
    </xf>
    <xf numFmtId="165" fontId="0" fillId="0" borderId="16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44" fillId="0" borderId="28" xfId="0" applyNumberFormat="1" applyFont="1" applyBorder="1" applyAlignment="1">
      <alignment/>
    </xf>
    <xf numFmtId="165" fontId="0" fillId="0" borderId="0" xfId="66" applyNumberFormat="1" applyFont="1" applyAlignment="1">
      <alignment/>
    </xf>
    <xf numFmtId="0" fontId="44" fillId="35" borderId="21" xfId="0" applyFont="1" applyFill="1" applyBorder="1" applyAlignment="1">
      <alignment horizontal="center" vertical="center" wrapText="1"/>
    </xf>
    <xf numFmtId="0" fontId="44" fillId="7" borderId="21" xfId="0" applyFont="1" applyFill="1" applyBorder="1" applyAlignment="1">
      <alignment horizontal="center" vertical="center" wrapText="1"/>
    </xf>
    <xf numFmtId="0" fontId="44" fillId="9" borderId="31" xfId="0" applyFont="1" applyFill="1" applyBorder="1" applyAlignment="1">
      <alignment horizontal="center" vertical="center" wrapText="1"/>
    </xf>
    <xf numFmtId="167" fontId="0" fillId="0" borderId="20" xfId="0" applyNumberFormat="1" applyBorder="1" applyAlignment="1">
      <alignment/>
    </xf>
    <xf numFmtId="164" fontId="0" fillId="0" borderId="0" xfId="0" applyNumberFormat="1" applyAlignment="1">
      <alignment/>
    </xf>
    <xf numFmtId="165" fontId="0" fillId="0" borderId="17" xfId="66" applyNumberFormat="1" applyFont="1" applyBorder="1" applyAlignment="1">
      <alignment/>
    </xf>
    <xf numFmtId="165" fontId="44" fillId="0" borderId="18" xfId="66" applyNumberFormat="1" applyFont="1" applyBorder="1" applyAlignment="1">
      <alignment/>
    </xf>
    <xf numFmtId="165" fontId="0" fillId="0" borderId="0" xfId="0" applyNumberFormat="1" applyFill="1" applyBorder="1" applyAlignment="1">
      <alignment/>
    </xf>
    <xf numFmtId="0" fontId="4" fillId="0" borderId="13" xfId="50" applyFont="1" applyFill="1" applyBorder="1">
      <alignment/>
      <protection/>
    </xf>
    <xf numFmtId="0" fontId="4" fillId="0" borderId="14" xfId="50" applyFont="1" applyFill="1" applyBorder="1">
      <alignment/>
      <protection/>
    </xf>
    <xf numFmtId="0" fontId="4" fillId="0" borderId="32" xfId="50" applyFont="1" applyFill="1" applyBorder="1">
      <alignment/>
      <protection/>
    </xf>
    <xf numFmtId="165" fontId="0" fillId="0" borderId="0" xfId="66" applyNumberFormat="1" applyFont="1" applyFill="1" applyBorder="1" applyAlignment="1">
      <alignment/>
    </xf>
    <xf numFmtId="165" fontId="0" fillId="0" borderId="0" xfId="66" applyNumberFormat="1" applyFont="1" applyFill="1" applyBorder="1" applyAlignment="1">
      <alignment/>
    </xf>
    <xf numFmtId="17" fontId="9" fillId="34" borderId="19" xfId="0" applyNumberFormat="1" applyFont="1" applyFill="1" applyBorder="1" applyAlignment="1">
      <alignment horizontal="center" vertical="center"/>
    </xf>
    <xf numFmtId="17" fontId="9" fillId="34" borderId="16" xfId="0" applyNumberFormat="1" applyFont="1" applyFill="1" applyBorder="1" applyAlignment="1">
      <alignment horizontal="center" vertical="center"/>
    </xf>
    <xf numFmtId="0" fontId="3" fillId="33" borderId="10" xfId="53" applyNumberFormat="1" applyFont="1" applyFill="1" applyBorder="1" applyAlignment="1" quotePrefix="1">
      <alignment horizontal="center" vertical="top"/>
      <protection/>
    </xf>
    <xf numFmtId="0" fontId="3" fillId="33" borderId="23" xfId="53" applyNumberFormat="1" applyFont="1" applyFill="1" applyBorder="1" applyAlignment="1" quotePrefix="1">
      <alignment horizontal="center" vertical="top"/>
      <protection/>
    </xf>
    <xf numFmtId="168" fontId="0" fillId="0" borderId="0" xfId="0" applyNumberFormat="1" applyAlignment="1">
      <alignment/>
    </xf>
    <xf numFmtId="169" fontId="0" fillId="0" borderId="0" xfId="66" applyNumberFormat="1" applyFont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27" xfId="0" applyNumberFormat="1" applyBorder="1" applyAlignment="1">
      <alignment/>
    </xf>
    <xf numFmtId="17" fontId="9" fillId="34" borderId="30" xfId="0" applyNumberFormat="1" applyFont="1" applyFill="1" applyBorder="1" applyAlignment="1">
      <alignment horizontal="center" vertical="center"/>
    </xf>
    <xf numFmtId="3" fontId="44" fillId="0" borderId="20" xfId="0" applyNumberFormat="1" applyFont="1" applyBorder="1" applyAlignment="1">
      <alignment/>
    </xf>
    <xf numFmtId="3" fontId="44" fillId="0" borderId="28" xfId="0" applyNumberFormat="1" applyFont="1" applyBorder="1" applyAlignment="1">
      <alignment/>
    </xf>
    <xf numFmtId="3" fontId="44" fillId="0" borderId="31" xfId="0" applyNumberFormat="1" applyFont="1" applyBorder="1" applyAlignment="1">
      <alignment/>
    </xf>
    <xf numFmtId="17" fontId="9" fillId="34" borderId="29" xfId="0" applyNumberFormat="1" applyFont="1" applyFill="1" applyBorder="1" applyAlignment="1">
      <alignment horizontal="center" vertical="center" wrapText="1"/>
    </xf>
    <xf numFmtId="164" fontId="0" fillId="0" borderId="19" xfId="0" applyNumberFormat="1" applyBorder="1" applyAlignment="1">
      <alignment/>
    </xf>
    <xf numFmtId="164" fontId="44" fillId="0" borderId="31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164" fontId="0" fillId="0" borderId="22" xfId="0" applyNumberFormat="1" applyBorder="1" applyAlignment="1">
      <alignment/>
    </xf>
    <xf numFmtId="165" fontId="0" fillId="0" borderId="29" xfId="66" applyNumberFormat="1" applyFont="1" applyBorder="1" applyAlignment="1">
      <alignment/>
    </xf>
    <xf numFmtId="165" fontId="0" fillId="0" borderId="30" xfId="66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0" fillId="0" borderId="0" xfId="0" applyNumberFormat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167" fontId="0" fillId="0" borderId="20" xfId="0" applyNumberFormat="1" applyFill="1" applyBorder="1" applyAlignment="1">
      <alignment/>
    </xf>
    <xf numFmtId="17" fontId="9" fillId="34" borderId="30" xfId="0" applyNumberFormat="1" applyFont="1" applyFill="1" applyBorder="1" applyAlignment="1">
      <alignment horizontal="center" vertical="center" wrapText="1"/>
    </xf>
    <xf numFmtId="3" fontId="0" fillId="0" borderId="20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17" fontId="9" fillId="34" borderId="28" xfId="0" applyNumberFormat="1" applyFont="1" applyFill="1" applyBorder="1" applyAlignment="1">
      <alignment horizontal="center" vertical="center" wrapText="1"/>
    </xf>
    <xf numFmtId="3" fontId="0" fillId="0" borderId="20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21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0" fillId="0" borderId="19" xfId="0" applyNumberFormat="1" applyFill="1" applyBorder="1" applyAlignment="1">
      <alignment/>
    </xf>
    <xf numFmtId="2" fontId="0" fillId="0" borderId="0" xfId="0" applyNumberFormat="1" applyAlignment="1">
      <alignment/>
    </xf>
    <xf numFmtId="165" fontId="0" fillId="0" borderId="19" xfId="0" applyNumberFormat="1" applyFill="1" applyBorder="1" applyAlignment="1">
      <alignment/>
    </xf>
    <xf numFmtId="165" fontId="0" fillId="0" borderId="20" xfId="0" applyNumberFormat="1" applyFill="1" applyBorder="1" applyAlignment="1">
      <alignment/>
    </xf>
    <xf numFmtId="165" fontId="44" fillId="0" borderId="21" xfId="0" applyNumberFormat="1" applyFont="1" applyFill="1" applyBorder="1" applyAlignment="1">
      <alignment/>
    </xf>
    <xf numFmtId="0" fontId="9" fillId="34" borderId="28" xfId="0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/>
    </xf>
    <xf numFmtId="0" fontId="30" fillId="0" borderId="0" xfId="0" applyFont="1" applyBorder="1" applyAlignment="1">
      <alignment/>
    </xf>
    <xf numFmtId="3" fontId="0" fillId="0" borderId="27" xfId="0" applyNumberFormat="1" applyFill="1" applyBorder="1" applyAlignment="1">
      <alignment/>
    </xf>
    <xf numFmtId="165" fontId="0" fillId="0" borderId="17" xfId="0" applyNumberFormat="1" applyFill="1" applyBorder="1" applyAlignment="1">
      <alignment/>
    </xf>
    <xf numFmtId="165" fontId="0" fillId="0" borderId="20" xfId="66" applyNumberFormat="1" applyFon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3" fontId="0" fillId="0" borderId="20" xfId="0" applyNumberFormat="1" applyFill="1" applyBorder="1" applyAlignment="1">
      <alignment horizontal="right" vertical="center"/>
    </xf>
    <xf numFmtId="17" fontId="44" fillId="34" borderId="19" xfId="0" applyNumberFormat="1" applyFont="1" applyFill="1" applyBorder="1" applyAlignment="1">
      <alignment horizontal="center" vertical="center"/>
    </xf>
    <xf numFmtId="3" fontId="44" fillId="0" borderId="21" xfId="0" applyNumberFormat="1" applyFont="1" applyFill="1" applyBorder="1" applyAlignment="1">
      <alignment/>
    </xf>
    <xf numFmtId="3" fontId="44" fillId="0" borderId="28" xfId="0" applyNumberFormat="1" applyFont="1" applyFill="1" applyBorder="1" applyAlignment="1">
      <alignment/>
    </xf>
    <xf numFmtId="170" fontId="0" fillId="0" borderId="16" xfId="0" applyNumberFormat="1" applyBorder="1" applyAlignment="1">
      <alignment/>
    </xf>
    <xf numFmtId="170" fontId="0" fillId="0" borderId="0" xfId="0" applyNumberFormat="1" applyBorder="1" applyAlignment="1">
      <alignment/>
    </xf>
    <xf numFmtId="164" fontId="0" fillId="0" borderId="29" xfId="0" applyNumberFormat="1" applyBorder="1" applyAlignment="1">
      <alignment/>
    </xf>
    <xf numFmtId="164" fontId="0" fillId="0" borderId="33" xfId="0" applyNumberFormat="1" applyBorder="1" applyAlignment="1">
      <alignment/>
    </xf>
    <xf numFmtId="166" fontId="0" fillId="0" borderId="0" xfId="66" applyNumberFormat="1" applyFont="1" applyAlignment="1">
      <alignment/>
    </xf>
    <xf numFmtId="166" fontId="0" fillId="0" borderId="0" xfId="66" applyNumberFormat="1" applyFont="1" applyAlignment="1">
      <alignment/>
    </xf>
    <xf numFmtId="166" fontId="0" fillId="0" borderId="0" xfId="66" applyNumberFormat="1" applyFont="1" applyFill="1" applyAlignment="1">
      <alignment/>
    </xf>
    <xf numFmtId="166" fontId="0" fillId="0" borderId="17" xfId="0" applyNumberFormat="1" applyFill="1" applyBorder="1" applyAlignment="1">
      <alignment/>
    </xf>
    <xf numFmtId="166" fontId="0" fillId="0" borderId="20" xfId="66" applyNumberFormat="1" applyFont="1" applyBorder="1" applyAlignment="1">
      <alignment/>
    </xf>
    <xf numFmtId="2" fontId="0" fillId="0" borderId="20" xfId="66" applyNumberFormat="1" applyFont="1" applyBorder="1" applyAlignment="1">
      <alignment/>
    </xf>
    <xf numFmtId="2" fontId="0" fillId="0" borderId="20" xfId="0" applyNumberFormat="1" applyBorder="1" applyAlignment="1">
      <alignment/>
    </xf>
    <xf numFmtId="167" fontId="0" fillId="0" borderId="27" xfId="0" applyNumberFormat="1" applyBorder="1" applyAlignment="1">
      <alignment/>
    </xf>
    <xf numFmtId="167" fontId="0" fillId="0" borderId="27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10" fontId="0" fillId="0" borderId="0" xfId="66" applyNumberFormat="1" applyFont="1" applyFill="1" applyAlignment="1">
      <alignment/>
    </xf>
    <xf numFmtId="165" fontId="0" fillId="0" borderId="0" xfId="66" applyNumberFormat="1" applyFont="1" applyFill="1" applyAlignment="1">
      <alignment/>
    </xf>
    <xf numFmtId="10" fontId="0" fillId="0" borderId="0" xfId="0" applyNumberFormat="1" applyFill="1" applyAlignment="1">
      <alignment/>
    </xf>
    <xf numFmtId="0" fontId="6" fillId="33" borderId="18" xfId="53" applyFont="1" applyFill="1" applyBorder="1" applyAlignment="1">
      <alignment horizontal="center" vertical="top" wrapText="1"/>
      <protection/>
    </xf>
    <xf numFmtId="0" fontId="6" fillId="33" borderId="31" xfId="53" applyFont="1" applyFill="1" applyBorder="1" applyAlignment="1">
      <alignment horizontal="center" vertical="top" wrapText="1"/>
      <protection/>
    </xf>
    <xf numFmtId="0" fontId="3" fillId="33" borderId="18" xfId="50" applyFont="1" applyFill="1" applyBorder="1" applyAlignment="1">
      <alignment horizontal="center"/>
      <protection/>
    </xf>
    <xf numFmtId="0" fontId="3" fillId="33" borderId="31" xfId="50" applyFont="1" applyFill="1" applyBorder="1" applyAlignment="1">
      <alignment horizontal="center"/>
      <protection/>
    </xf>
    <xf numFmtId="0" fontId="3" fillId="33" borderId="28" xfId="50" applyFont="1" applyFill="1" applyBorder="1" applyAlignment="1">
      <alignment horizontal="center"/>
      <protection/>
    </xf>
    <xf numFmtId="0" fontId="6" fillId="33" borderId="31" xfId="53" applyFont="1" applyFill="1" applyBorder="1" applyAlignment="1" quotePrefix="1">
      <alignment horizontal="center" vertical="top" wrapText="1"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Çıkış" xfId="43"/>
    <cellStyle name="Giriş" xfId="44"/>
    <cellStyle name="Hesaplama" xfId="45"/>
    <cellStyle name="Hyperlink" xfId="46"/>
    <cellStyle name="İşaretli Hücre" xfId="47"/>
    <cellStyle name="İyi" xfId="48"/>
    <cellStyle name="Kötü" xfId="49"/>
    <cellStyle name="Normal 2" xfId="50"/>
    <cellStyle name="Normal 3" xfId="51"/>
    <cellStyle name="Normal 4 2 2" xfId="52"/>
    <cellStyle name="Normal_Sayfa2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0775"/>
          <c:w val="0.97225"/>
          <c:h val="0.9175"/>
        </c:manualLayout>
      </c:layout>
      <c:lineChart>
        <c:grouping val="standard"/>
        <c:varyColors val="0"/>
        <c:ser>
          <c:idx val="0"/>
          <c:order val="0"/>
          <c:tx>
            <c:strRef>
              <c:f>'Sigortalı Sayıları'!$J$1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'Sigortalı Sayıları'!$A$11:$A$62</c:f>
              <c:strCache/>
            </c:strRef>
          </c:cat>
          <c:val>
            <c:numRef>
              <c:f>'Sigortalı Sayıları'!$J$11:$J$62</c:f>
              <c:numCache/>
            </c:numRef>
          </c:val>
          <c:smooth val="1"/>
        </c:ser>
        <c:ser>
          <c:idx val="1"/>
          <c:order val="1"/>
          <c:tx>
            <c:strRef>
              <c:f>'Sigortalı Sayıları'!$K$1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'Sigortalı Sayıları'!$A$11:$A$62</c:f>
              <c:strCache/>
            </c:strRef>
          </c:cat>
          <c:val>
            <c:numRef>
              <c:f>'Sigortalı Sayıları'!$K$11:$K$62</c:f>
              <c:numCache/>
            </c:numRef>
          </c:val>
          <c:smooth val="0"/>
        </c:ser>
        <c:marker val="1"/>
        <c:axId val="51348982"/>
        <c:axId val="59487655"/>
      </c:lineChart>
      <c:dateAx>
        <c:axId val="5134898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487655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9487655"/>
        <c:scaling>
          <c:orientation val="minMax"/>
          <c:max val="130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489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825"/>
          <c:y val="0.913"/>
          <c:w val="0.458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"/>
          <c:w val="0.965"/>
          <c:h val="0.8782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Endeksler!$B$1</c:f>
              <c:strCache>
                <c:ptCount val="1"/>
                <c:pt idx="0">
                  <c:v>Kadın İstihdamının Toplam İstihdama Oranı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Endeksler!$A$2:$A$53</c:f>
              <c:strCache/>
            </c:strRef>
          </c:cat>
          <c:val>
            <c:numRef>
              <c:f>Endeksler!$B$2:$B$53</c:f>
              <c:numCache/>
            </c:numRef>
          </c:val>
          <c:smooth val="1"/>
        </c:ser>
        <c:ser>
          <c:idx val="1"/>
          <c:order val="1"/>
          <c:tx>
            <c:strRef>
              <c:f>Endeksler!$C$1</c:f>
              <c:strCache>
                <c:ptCount val="1"/>
                <c:pt idx="0">
                  <c:v>Kadın İstihdamının Toplam İstihdama Oranı   (Mevsimsellikten Arındırılmış)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Endeksler!$A$2:$A$53</c:f>
              <c:strCache/>
            </c:strRef>
          </c:cat>
          <c:val>
            <c:numRef>
              <c:f>Endeksler!$C$2:$C$53</c:f>
              <c:numCache/>
            </c:numRef>
          </c:val>
          <c:smooth val="1"/>
        </c:ser>
        <c:marker val="1"/>
        <c:axId val="65626848"/>
        <c:axId val="53770721"/>
      </c:lineChart>
      <c:dateAx>
        <c:axId val="6562684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770721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3770721"/>
        <c:scaling>
          <c:orientation val="minMax"/>
          <c:max val="25.5"/>
          <c:min val="22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268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225"/>
          <c:y val="0.885"/>
          <c:w val="0.69475"/>
          <c:h val="0.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7"/>
          <c:w val="0.9935"/>
          <c:h val="0.91375"/>
        </c:manualLayout>
      </c:layout>
      <c:lineChart>
        <c:grouping val="standard"/>
        <c:varyColors val="0"/>
        <c:ser>
          <c:idx val="0"/>
          <c:order val="0"/>
          <c:tx>
            <c:strRef>
              <c:f>'Endeksler 2'!$D$1</c:f>
              <c:strCache>
                <c:ptCount val="1"/>
                <c:pt idx="0">
                  <c:v>4/a_endeks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2'!$A$2:$A$53</c:f>
              <c:strCache/>
            </c:strRef>
          </c:cat>
          <c:val>
            <c:numRef>
              <c:f>'Endeksler 2'!$D$2:$D$53</c:f>
              <c:numCache/>
            </c:numRef>
          </c:val>
          <c:smooth val="0"/>
        </c:ser>
        <c:ser>
          <c:idx val="1"/>
          <c:order val="1"/>
          <c:tx>
            <c:strRef>
              <c:f>'Endeksler 2'!$E$1</c:f>
              <c:strCache>
                <c:ptCount val="1"/>
                <c:pt idx="0">
                  <c:v>4/a(MA)_endeks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2'!$A$2:$A$53</c:f>
              <c:strCache/>
            </c:strRef>
          </c:cat>
          <c:val>
            <c:numRef>
              <c:f>'Endeksler 2'!$E$2:$E$53</c:f>
              <c:numCache/>
            </c:numRef>
          </c:val>
          <c:smooth val="0"/>
        </c:ser>
        <c:marker val="1"/>
        <c:axId val="14174442"/>
        <c:axId val="60461115"/>
      </c:lineChart>
      <c:dateAx>
        <c:axId val="1417444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461115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60461115"/>
        <c:scaling>
          <c:orientation val="minMax"/>
          <c:max val="140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744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675"/>
          <c:y val="0.912"/>
          <c:w val="0.443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725"/>
          <c:w val="0.995"/>
          <c:h val="0.91425"/>
        </c:manualLayout>
      </c:layout>
      <c:lineChart>
        <c:grouping val="standard"/>
        <c:varyColors val="0"/>
        <c:ser>
          <c:idx val="0"/>
          <c:order val="0"/>
          <c:tx>
            <c:strRef>
              <c:f>'Endeksler 2'!$H$1</c:f>
              <c:strCache>
                <c:ptCount val="1"/>
                <c:pt idx="0">
                  <c:v>4/b_Esnaf_endeks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2'!$A$2:$A$53</c:f>
              <c:strCache/>
            </c:strRef>
          </c:cat>
          <c:val>
            <c:numRef>
              <c:f>'Endeksler 2'!$H$2:$H$53</c:f>
              <c:numCache/>
            </c:numRef>
          </c:val>
          <c:smooth val="0"/>
        </c:ser>
        <c:ser>
          <c:idx val="1"/>
          <c:order val="1"/>
          <c:tx>
            <c:strRef>
              <c:f>'Endeksler 2'!$I$1</c:f>
              <c:strCache>
                <c:ptCount val="1"/>
                <c:pt idx="0">
                  <c:v>4/b Esnaf (MA)_endeks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2'!$A$2:$A$53</c:f>
              <c:strCache/>
            </c:strRef>
          </c:cat>
          <c:val>
            <c:numRef>
              <c:f>'Endeksler 2'!$I$2:$I$53</c:f>
              <c:numCache/>
            </c:numRef>
          </c:val>
          <c:smooth val="0"/>
        </c:ser>
        <c:marker val="1"/>
        <c:axId val="7279124"/>
        <c:axId val="65512117"/>
      </c:lineChart>
      <c:dateAx>
        <c:axId val="727912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512117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65512117"/>
        <c:scaling>
          <c:orientation val="minMax"/>
          <c:max val="105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791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2"/>
          <c:y val="0.91275"/>
          <c:w val="0.53125"/>
          <c:h val="0.06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7"/>
          <c:w val="0.99525"/>
          <c:h val="0.91375"/>
        </c:manualLayout>
      </c:layout>
      <c:lineChart>
        <c:grouping val="standard"/>
        <c:varyColors val="0"/>
        <c:ser>
          <c:idx val="0"/>
          <c:order val="0"/>
          <c:tx>
            <c:strRef>
              <c:f>'Endeksler 2'!$L$1</c:f>
              <c:strCache>
                <c:ptCount val="1"/>
                <c:pt idx="0">
                  <c:v>4/b_Tarım_endeks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2'!$A$2:$A$53</c:f>
              <c:strCache/>
            </c:strRef>
          </c:cat>
          <c:val>
            <c:numRef>
              <c:f>'Endeksler 2'!$L$2:$L$53</c:f>
              <c:numCache/>
            </c:numRef>
          </c:val>
          <c:smooth val="0"/>
        </c:ser>
        <c:ser>
          <c:idx val="1"/>
          <c:order val="1"/>
          <c:tx>
            <c:strRef>
              <c:f>'Endeksler 2'!$M$1</c:f>
              <c:strCache>
                <c:ptCount val="1"/>
                <c:pt idx="0">
                  <c:v>4/b Tarım (MA)_endeks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2'!$A$2:$A$53</c:f>
              <c:strCache/>
            </c:strRef>
          </c:cat>
          <c:val>
            <c:numRef>
              <c:f>'Endeksler 2'!$M$2:$M$53</c:f>
              <c:numCache/>
            </c:numRef>
          </c:val>
          <c:smooth val="0"/>
        </c:ser>
        <c:marker val="1"/>
        <c:axId val="52738142"/>
        <c:axId val="4881231"/>
      </c:lineChart>
      <c:dateAx>
        <c:axId val="5273814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81231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881231"/>
        <c:scaling>
          <c:orientation val="minMax"/>
          <c:max val="110"/>
          <c:min val="85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381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25"/>
          <c:y val="0.912"/>
          <c:w val="0.5122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12"/>
          <c:w val="0.98575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'Endeksler 2'!$P$1</c:f>
              <c:strCache>
                <c:ptCount val="1"/>
                <c:pt idx="0">
                  <c:v>4/c_endeks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2'!$A$2:$A$53</c:f>
              <c:strCache/>
            </c:strRef>
          </c:cat>
          <c:val>
            <c:numRef>
              <c:f>'Endeksler 2'!$P$2:$P$53</c:f>
              <c:numCache/>
            </c:numRef>
          </c:val>
          <c:smooth val="0"/>
        </c:ser>
        <c:ser>
          <c:idx val="1"/>
          <c:order val="1"/>
          <c:tx>
            <c:strRef>
              <c:f>'Endeksler 2'!$Q$1</c:f>
              <c:strCache>
                <c:ptCount val="1"/>
                <c:pt idx="0">
                  <c:v>4/c (MA)_endeks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2'!$A$2:$A$53</c:f>
              <c:strCache/>
            </c:strRef>
          </c:cat>
          <c:val>
            <c:numRef>
              <c:f>'Endeksler 2'!$Q$2:$Q$53</c:f>
              <c:numCache/>
            </c:numRef>
          </c:val>
          <c:smooth val="0"/>
        </c:ser>
        <c:marker val="1"/>
        <c:axId val="43931080"/>
        <c:axId val="59835401"/>
      </c:lineChart>
      <c:dateAx>
        <c:axId val="4393108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835401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9835401"/>
        <c:scaling>
          <c:orientation val="minMax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310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"/>
          <c:y val="0.912"/>
          <c:w val="0.4167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0.56625</cdr:y>
    </cdr:from>
    <cdr:to>
      <cdr:x>0.9675</cdr:x>
      <cdr:y>0.56625</cdr:y>
    </cdr:to>
    <cdr:sp>
      <cdr:nvSpPr>
        <cdr:cNvPr id="1" name="2 Düz Bağlayıcı"/>
        <cdr:cNvSpPr>
          <a:spLocks/>
        </cdr:cNvSpPr>
      </cdr:nvSpPr>
      <cdr:spPr>
        <a:xfrm flipV="1">
          <a:off x="552450" y="1714500"/>
          <a:ext cx="6429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</xdr:row>
      <xdr:rowOff>9525</xdr:rowOff>
    </xdr:from>
    <xdr:to>
      <xdr:col>24</xdr:col>
      <xdr:colOff>142875</xdr:colOff>
      <xdr:row>17</xdr:row>
      <xdr:rowOff>0</xdr:rowOff>
    </xdr:to>
    <xdr:graphicFrame>
      <xdr:nvGraphicFramePr>
        <xdr:cNvPr id="1" name="1 Grafik"/>
        <xdr:cNvGraphicFramePr/>
      </xdr:nvGraphicFramePr>
      <xdr:xfrm>
        <a:off x="12277725" y="781050"/>
        <a:ext cx="72199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695325</xdr:rowOff>
    </xdr:from>
    <xdr:to>
      <xdr:col>16</xdr:col>
      <xdr:colOff>9525</xdr:colOff>
      <xdr:row>17</xdr:row>
      <xdr:rowOff>0</xdr:rowOff>
    </xdr:to>
    <xdr:graphicFrame>
      <xdr:nvGraphicFramePr>
        <xdr:cNvPr id="1" name="4 Grafik"/>
        <xdr:cNvGraphicFramePr/>
      </xdr:nvGraphicFramePr>
      <xdr:xfrm>
        <a:off x="3381375" y="695325"/>
        <a:ext cx="69818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59</xdr:row>
      <xdr:rowOff>95250</xdr:rowOff>
    </xdr:from>
    <xdr:to>
      <xdr:col>3</xdr:col>
      <xdr:colOff>2000250</xdr:colOff>
      <xdr:row>76</xdr:row>
      <xdr:rowOff>76200</xdr:rowOff>
    </xdr:to>
    <xdr:graphicFrame>
      <xdr:nvGraphicFramePr>
        <xdr:cNvPr id="1" name="1 Grafik"/>
        <xdr:cNvGraphicFramePr/>
      </xdr:nvGraphicFramePr>
      <xdr:xfrm>
        <a:off x="95250" y="1153477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59</xdr:row>
      <xdr:rowOff>142875</xdr:rowOff>
    </xdr:from>
    <xdr:to>
      <xdr:col>9</xdr:col>
      <xdr:colOff>19050</xdr:colOff>
      <xdr:row>76</xdr:row>
      <xdr:rowOff>142875</xdr:rowOff>
    </xdr:to>
    <xdr:graphicFrame>
      <xdr:nvGraphicFramePr>
        <xdr:cNvPr id="2" name="2 Grafik"/>
        <xdr:cNvGraphicFramePr/>
      </xdr:nvGraphicFramePr>
      <xdr:xfrm>
        <a:off x="6019800" y="11582400"/>
        <a:ext cx="63246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171450</xdr:colOff>
      <xdr:row>59</xdr:row>
      <xdr:rowOff>180975</xdr:rowOff>
    </xdr:from>
    <xdr:to>
      <xdr:col>15</xdr:col>
      <xdr:colOff>19050</xdr:colOff>
      <xdr:row>76</xdr:row>
      <xdr:rowOff>171450</xdr:rowOff>
    </xdr:to>
    <xdr:graphicFrame>
      <xdr:nvGraphicFramePr>
        <xdr:cNvPr id="3" name="3 Grafik"/>
        <xdr:cNvGraphicFramePr/>
      </xdr:nvGraphicFramePr>
      <xdr:xfrm>
        <a:off x="12496800" y="11620500"/>
        <a:ext cx="6638925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295275</xdr:colOff>
      <xdr:row>59</xdr:row>
      <xdr:rowOff>142875</xdr:rowOff>
    </xdr:from>
    <xdr:to>
      <xdr:col>23</xdr:col>
      <xdr:colOff>533400</xdr:colOff>
      <xdr:row>76</xdr:row>
      <xdr:rowOff>142875</xdr:rowOff>
    </xdr:to>
    <xdr:graphicFrame>
      <xdr:nvGraphicFramePr>
        <xdr:cNvPr id="4" name="4 Grafik"/>
        <xdr:cNvGraphicFramePr/>
      </xdr:nvGraphicFramePr>
      <xdr:xfrm>
        <a:off x="19411950" y="11582400"/>
        <a:ext cx="609600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523875</xdr:colOff>
      <xdr:row>69</xdr:row>
      <xdr:rowOff>104775</xdr:rowOff>
    </xdr:from>
    <xdr:to>
      <xdr:col>3</xdr:col>
      <xdr:colOff>1762125</xdr:colOff>
      <xdr:row>69</xdr:row>
      <xdr:rowOff>104775</xdr:rowOff>
    </xdr:to>
    <xdr:sp>
      <xdr:nvSpPr>
        <xdr:cNvPr id="5" name="5 Düz Bağlayıcı"/>
        <xdr:cNvSpPr>
          <a:spLocks/>
        </xdr:cNvSpPr>
      </xdr:nvSpPr>
      <xdr:spPr>
        <a:xfrm>
          <a:off x="523875" y="13449300"/>
          <a:ext cx="5029200" cy="0"/>
        </a:xfrm>
        <a:prstGeom prst="line">
          <a:avLst/>
        </a:prstGeom>
        <a:noFill/>
        <a:ln w="63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542925</xdr:colOff>
      <xdr:row>64</xdr:row>
      <xdr:rowOff>85725</xdr:rowOff>
    </xdr:from>
    <xdr:to>
      <xdr:col>8</xdr:col>
      <xdr:colOff>695325</xdr:colOff>
      <xdr:row>64</xdr:row>
      <xdr:rowOff>85725</xdr:rowOff>
    </xdr:to>
    <xdr:sp>
      <xdr:nvSpPr>
        <xdr:cNvPr id="6" name="6 Düz Bağlayıcı"/>
        <xdr:cNvSpPr>
          <a:spLocks/>
        </xdr:cNvSpPr>
      </xdr:nvSpPr>
      <xdr:spPr>
        <a:xfrm flipV="1">
          <a:off x="6467475" y="12477750"/>
          <a:ext cx="5591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742950</xdr:colOff>
      <xdr:row>68</xdr:row>
      <xdr:rowOff>161925</xdr:rowOff>
    </xdr:from>
    <xdr:to>
      <xdr:col>23</xdr:col>
      <xdr:colOff>457200</xdr:colOff>
      <xdr:row>68</xdr:row>
      <xdr:rowOff>161925</xdr:rowOff>
    </xdr:to>
    <xdr:sp>
      <xdr:nvSpPr>
        <xdr:cNvPr id="7" name="7 Düz Bağlayıcı"/>
        <xdr:cNvSpPr>
          <a:spLocks/>
        </xdr:cNvSpPr>
      </xdr:nvSpPr>
      <xdr:spPr>
        <a:xfrm flipV="1">
          <a:off x="19859625" y="13315950"/>
          <a:ext cx="5572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619125</xdr:colOff>
      <xdr:row>65</xdr:row>
      <xdr:rowOff>76200</xdr:rowOff>
    </xdr:from>
    <xdr:to>
      <xdr:col>14</xdr:col>
      <xdr:colOff>971550</xdr:colOff>
      <xdr:row>65</xdr:row>
      <xdr:rowOff>76200</xdr:rowOff>
    </xdr:to>
    <xdr:sp>
      <xdr:nvSpPr>
        <xdr:cNvPr id="8" name="8 Düz Bağlayıcı"/>
        <xdr:cNvSpPr>
          <a:spLocks/>
        </xdr:cNvSpPr>
      </xdr:nvSpPr>
      <xdr:spPr>
        <a:xfrm>
          <a:off x="12944475" y="12658725"/>
          <a:ext cx="5981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515625" defaultRowHeight="15"/>
  <cols>
    <col min="1" max="1" width="10.140625" style="0" bestFit="1" customWidth="1"/>
    <col min="2" max="2" width="17.7109375" style="0" customWidth="1"/>
    <col min="3" max="3" width="16.28125" style="0" customWidth="1"/>
    <col min="4" max="4" width="15.421875" style="0" customWidth="1"/>
    <col min="5" max="5" width="14.421875" style="0" customWidth="1"/>
    <col min="6" max="6" width="18.421875" style="0" customWidth="1"/>
    <col min="7" max="7" width="17.421875" style="0" customWidth="1"/>
    <col min="8" max="8" width="17.8515625" style="0" customWidth="1"/>
    <col min="9" max="9" width="17.28125" style="0" customWidth="1"/>
    <col min="10" max="10" width="12.421875" style="0" customWidth="1"/>
    <col min="11" max="11" width="16.421875" style="0" customWidth="1"/>
    <col min="12" max="12" width="10.140625" style="0" bestFit="1" customWidth="1"/>
  </cols>
  <sheetData>
    <row r="1" spans="1:11" ht="60.75" thickBot="1">
      <c r="A1" s="20" t="s">
        <v>0</v>
      </c>
      <c r="B1" s="20" t="s">
        <v>283</v>
      </c>
      <c r="C1" s="46" t="s">
        <v>282</v>
      </c>
      <c r="D1" s="20" t="s">
        <v>281</v>
      </c>
      <c r="E1" s="20" t="s">
        <v>255</v>
      </c>
      <c r="F1" s="20" t="s">
        <v>278</v>
      </c>
      <c r="G1" s="20" t="s">
        <v>279</v>
      </c>
      <c r="H1" s="20" t="s">
        <v>280</v>
      </c>
      <c r="I1" s="135" t="s">
        <v>256</v>
      </c>
      <c r="J1" s="62" t="s">
        <v>257</v>
      </c>
      <c r="K1" s="50" t="s">
        <v>258</v>
      </c>
    </row>
    <row r="2" spans="1:11" ht="15">
      <c r="A2" s="60">
        <v>39448</v>
      </c>
      <c r="B2" s="13">
        <v>8449577</v>
      </c>
      <c r="C2" s="9">
        <v>3124938</v>
      </c>
      <c r="D2" s="13">
        <v>2188536.741667897</v>
      </c>
      <c r="E2" s="13">
        <f>SUM(B2:D2)</f>
        <v>13763051.741667897</v>
      </c>
      <c r="F2" s="13"/>
      <c r="G2" s="13"/>
      <c r="H2" s="13"/>
      <c r="I2" s="102"/>
      <c r="J2" s="59"/>
      <c r="K2" s="52"/>
    </row>
    <row r="3" spans="1:11" ht="15">
      <c r="A3" s="61">
        <v>39479</v>
      </c>
      <c r="B3" s="14">
        <v>8474374</v>
      </c>
      <c r="C3" s="11">
        <v>3120508</v>
      </c>
      <c r="D3" s="14">
        <v>2187729.3742594407</v>
      </c>
      <c r="E3" s="14">
        <f>SUM(B3:D3)</f>
        <v>13782611.37425944</v>
      </c>
      <c r="F3" s="14"/>
      <c r="G3" s="14"/>
      <c r="H3" s="103"/>
      <c r="I3" s="103"/>
      <c r="J3" s="59"/>
      <c r="K3" s="52"/>
    </row>
    <row r="4" spans="1:11" ht="15">
      <c r="A4" s="61">
        <v>39508</v>
      </c>
      <c r="B4" s="14">
        <v>8704188</v>
      </c>
      <c r="C4" s="11">
        <v>3114771</v>
      </c>
      <c r="D4" s="14">
        <v>2186579.1889824276</v>
      </c>
      <c r="E4" s="14">
        <f>SUM(B4:D4)</f>
        <v>14005538.188982427</v>
      </c>
      <c r="F4" s="14"/>
      <c r="G4" s="14"/>
      <c r="H4" s="103"/>
      <c r="I4" s="103"/>
      <c r="J4" s="59"/>
      <c r="K4" s="52"/>
    </row>
    <row r="5" spans="1:11" ht="15">
      <c r="A5" s="61">
        <v>39539</v>
      </c>
      <c r="B5" s="14">
        <v>10097779</v>
      </c>
      <c r="C5" s="11">
        <v>3116223</v>
      </c>
      <c r="D5" s="14">
        <v>2188697.8571152603</v>
      </c>
      <c r="E5" s="14">
        <f>SUM(B5:D5)</f>
        <v>15402699.857115261</v>
      </c>
      <c r="F5" s="14"/>
      <c r="G5" s="14"/>
      <c r="H5" s="103"/>
      <c r="I5" s="103"/>
      <c r="J5" s="59"/>
      <c r="K5" s="52"/>
    </row>
    <row r="6" spans="1:11" ht="15">
      <c r="A6" s="61">
        <v>39569</v>
      </c>
      <c r="B6" s="14">
        <v>9703722</v>
      </c>
      <c r="C6" s="11">
        <v>3090399</v>
      </c>
      <c r="D6" s="14">
        <v>2187336.431585037</v>
      </c>
      <c r="E6" s="14">
        <f>SUM(B6:D6)</f>
        <v>14981457.431585036</v>
      </c>
      <c r="F6" s="105"/>
      <c r="G6" s="14"/>
      <c r="H6" s="103"/>
      <c r="I6" s="103"/>
      <c r="J6" s="59"/>
      <c r="K6" s="52"/>
    </row>
    <row r="7" spans="1:11" ht="15">
      <c r="A7" s="61">
        <v>39600</v>
      </c>
      <c r="B7" s="14">
        <v>9188005</v>
      </c>
      <c r="C7" s="11">
        <v>3103104</v>
      </c>
      <c r="D7" s="14">
        <v>2187929.873482827</v>
      </c>
      <c r="E7" s="14">
        <f aca="true" t="shared" si="0" ref="E7:E44">SUM(B7:D7)</f>
        <v>14479038.873482827</v>
      </c>
      <c r="F7" s="14"/>
      <c r="G7" s="14"/>
      <c r="H7" s="103"/>
      <c r="I7" s="103"/>
      <c r="J7" s="59"/>
      <c r="K7" s="52"/>
    </row>
    <row r="8" spans="1:11" ht="15">
      <c r="A8" s="61">
        <v>39630</v>
      </c>
      <c r="B8" s="14">
        <v>9127041</v>
      </c>
      <c r="C8" s="11">
        <v>3136366</v>
      </c>
      <c r="D8" s="14">
        <v>2188256.579806648</v>
      </c>
      <c r="E8" s="14">
        <f t="shared" si="0"/>
        <v>14451663.579806648</v>
      </c>
      <c r="F8" s="14"/>
      <c r="G8" s="14"/>
      <c r="H8" s="103"/>
      <c r="I8" s="103"/>
      <c r="J8" s="59"/>
      <c r="K8" s="52"/>
    </row>
    <row r="9" spans="1:11" ht="15">
      <c r="A9" s="61">
        <v>39661</v>
      </c>
      <c r="B9" s="14">
        <v>9117005</v>
      </c>
      <c r="C9" s="11">
        <v>3143098</v>
      </c>
      <c r="D9" s="14">
        <v>2185030.6905160993</v>
      </c>
      <c r="E9" s="14">
        <f t="shared" si="0"/>
        <v>14445133.6905161</v>
      </c>
      <c r="F9" s="14"/>
      <c r="G9" s="14"/>
      <c r="H9" s="103"/>
      <c r="I9" s="103"/>
      <c r="J9" s="59"/>
      <c r="K9" s="52"/>
    </row>
    <row r="10" spans="1:11" ht="15">
      <c r="A10" s="61">
        <v>39692</v>
      </c>
      <c r="B10" s="14">
        <v>9163639</v>
      </c>
      <c r="C10" s="11">
        <v>3143137</v>
      </c>
      <c r="D10" s="14">
        <v>2183772.1998550254</v>
      </c>
      <c r="E10" s="14">
        <f t="shared" si="0"/>
        <v>14490548.199855026</v>
      </c>
      <c r="F10" s="105"/>
      <c r="G10" s="14"/>
      <c r="H10" s="103"/>
      <c r="I10" s="103"/>
      <c r="J10" s="59"/>
      <c r="K10" s="52"/>
    </row>
    <row r="11" spans="1:13" ht="15">
      <c r="A11" s="61">
        <v>39722</v>
      </c>
      <c r="B11" s="14">
        <v>9119936</v>
      </c>
      <c r="C11" s="11">
        <v>3034113</v>
      </c>
      <c r="D11" s="14">
        <v>2187772.3383787386</v>
      </c>
      <c r="E11" s="14">
        <f t="shared" si="0"/>
        <v>14341821.338378739</v>
      </c>
      <c r="F11" s="118">
        <v>8820347</v>
      </c>
      <c r="G11" s="118">
        <v>3046108</v>
      </c>
      <c r="H11" s="118">
        <v>2177668</v>
      </c>
      <c r="I11" s="117">
        <v>14093320</v>
      </c>
      <c r="J11" s="51">
        <f>(E11/$E$11)*100</f>
        <v>100</v>
      </c>
      <c r="K11" s="52">
        <f>I11/$I$11*100</f>
        <v>100</v>
      </c>
      <c r="L11" s="10"/>
      <c r="M11" s="64"/>
    </row>
    <row r="12" spans="1:13" ht="15">
      <c r="A12" s="61">
        <v>39753</v>
      </c>
      <c r="B12" s="14">
        <v>9022823</v>
      </c>
      <c r="C12" s="11">
        <v>3038435</v>
      </c>
      <c r="D12" s="14">
        <v>2199424.56556641</v>
      </c>
      <c r="E12" s="14">
        <f t="shared" si="0"/>
        <v>14260682.56556641</v>
      </c>
      <c r="F12" s="118">
        <v>8814510</v>
      </c>
      <c r="G12" s="118">
        <v>3049219</v>
      </c>
      <c r="H12" s="118">
        <v>2191477</v>
      </c>
      <c r="I12" s="117">
        <v>14082942</v>
      </c>
      <c r="J12" s="51">
        <f>(E12/$E$11)*100</f>
        <v>99.43425056763745</v>
      </c>
      <c r="K12" s="52">
        <f aca="true" t="shared" si="1" ref="K12:K59">I12/$I$11*100</f>
        <v>99.9263622765963</v>
      </c>
      <c r="L12" s="10"/>
      <c r="M12" s="64"/>
    </row>
    <row r="13" spans="1:13" ht="15">
      <c r="A13" s="61">
        <v>39783</v>
      </c>
      <c r="B13" s="14">
        <v>8802989</v>
      </c>
      <c r="C13" s="11">
        <v>3025650</v>
      </c>
      <c r="D13" s="14">
        <v>2205675.844924122</v>
      </c>
      <c r="E13" s="14">
        <f t="shared" si="0"/>
        <v>14034314.844924122</v>
      </c>
      <c r="F13" s="118">
        <v>8769353</v>
      </c>
      <c r="G13" s="118">
        <v>3056160</v>
      </c>
      <c r="H13" s="118">
        <v>2202830</v>
      </c>
      <c r="I13" s="117">
        <v>14040006</v>
      </c>
      <c r="J13" s="51">
        <f aca="true" t="shared" si="2" ref="J13:J62">(E13/$E$11)*100</f>
        <v>97.85587558093664</v>
      </c>
      <c r="K13" s="52">
        <f t="shared" si="1"/>
        <v>99.62170730530492</v>
      </c>
      <c r="L13" s="10"/>
      <c r="M13" s="64"/>
    </row>
    <row r="14" spans="1:13" ht="15">
      <c r="A14" s="61">
        <v>39814</v>
      </c>
      <c r="B14" s="14">
        <v>8481011</v>
      </c>
      <c r="C14" s="11">
        <v>3042821</v>
      </c>
      <c r="D14" s="14">
        <v>2208984.3586915084</v>
      </c>
      <c r="E14" s="14">
        <f t="shared" si="0"/>
        <v>13732816.358691508</v>
      </c>
      <c r="F14" s="118">
        <v>8750896</v>
      </c>
      <c r="G14" s="118">
        <v>3058789</v>
      </c>
      <c r="H14" s="118">
        <v>2213011</v>
      </c>
      <c r="I14" s="117">
        <v>14019697</v>
      </c>
      <c r="J14" s="51">
        <f t="shared" si="2"/>
        <v>95.75364268373967</v>
      </c>
      <c r="K14" s="52">
        <f t="shared" si="1"/>
        <v>99.47760357389174</v>
      </c>
      <c r="L14" s="10"/>
      <c r="M14" s="64"/>
    </row>
    <row r="15" spans="1:13" ht="15">
      <c r="A15" s="61">
        <v>39845</v>
      </c>
      <c r="B15" s="14">
        <v>8362290</v>
      </c>
      <c r="C15" s="11">
        <v>3052613</v>
      </c>
      <c r="D15" s="14">
        <v>2213459.802852991</v>
      </c>
      <c r="E15" s="14">
        <f t="shared" si="0"/>
        <v>13628362.802852992</v>
      </c>
      <c r="F15" s="118">
        <v>8736984</v>
      </c>
      <c r="G15" s="118">
        <v>3049329</v>
      </c>
      <c r="H15" s="118">
        <v>2216349</v>
      </c>
      <c r="I15" s="117">
        <v>13994323</v>
      </c>
      <c r="J15" s="51">
        <f t="shared" si="2"/>
        <v>95.02532824323693</v>
      </c>
      <c r="K15" s="52">
        <f t="shared" si="1"/>
        <v>99.2975608302373</v>
      </c>
      <c r="L15" s="10"/>
      <c r="M15" s="64"/>
    </row>
    <row r="16" spans="1:13" ht="15">
      <c r="A16" s="61">
        <v>39873</v>
      </c>
      <c r="B16" s="14">
        <v>8410234</v>
      </c>
      <c r="C16" s="11">
        <v>3052927</v>
      </c>
      <c r="D16" s="14">
        <v>2279020</v>
      </c>
      <c r="E16" s="14">
        <f t="shared" si="0"/>
        <v>13742181</v>
      </c>
      <c r="F16" s="118">
        <v>8721133</v>
      </c>
      <c r="G16" s="118">
        <v>3040024</v>
      </c>
      <c r="H16" s="118">
        <v>2283781</v>
      </c>
      <c r="I16" s="117">
        <v>13980419</v>
      </c>
      <c r="J16" s="51">
        <f t="shared" si="2"/>
        <v>95.8189387231167</v>
      </c>
      <c r="K16" s="52">
        <f t="shared" si="1"/>
        <v>99.19890416168795</v>
      </c>
      <c r="L16" s="10"/>
      <c r="M16" s="64"/>
    </row>
    <row r="17" spans="1:13" ht="15">
      <c r="A17" s="61">
        <v>39904</v>
      </c>
      <c r="B17" s="14">
        <v>8503053</v>
      </c>
      <c r="C17" s="11">
        <v>3067756</v>
      </c>
      <c r="D17" s="14">
        <v>2271908</v>
      </c>
      <c r="E17" s="14">
        <f t="shared" si="0"/>
        <v>13842717</v>
      </c>
      <c r="F17" s="118">
        <v>8721052</v>
      </c>
      <c r="G17" s="118">
        <v>3042505</v>
      </c>
      <c r="H17" s="118">
        <v>2275600</v>
      </c>
      <c r="I17" s="117">
        <v>13968428</v>
      </c>
      <c r="J17" s="51">
        <f t="shared" si="2"/>
        <v>96.51993755463168</v>
      </c>
      <c r="K17" s="52">
        <f t="shared" si="1"/>
        <v>99.11382129973633</v>
      </c>
      <c r="L17" s="10"/>
      <c r="M17" s="64"/>
    </row>
    <row r="18" spans="1:13" ht="15">
      <c r="A18" s="61">
        <v>39934</v>
      </c>
      <c r="B18" s="14">
        <v>8674726</v>
      </c>
      <c r="C18" s="11">
        <v>3085783</v>
      </c>
      <c r="D18" s="14">
        <v>2270276</v>
      </c>
      <c r="E18" s="14">
        <f t="shared" si="0"/>
        <v>14030785</v>
      </c>
      <c r="F18" s="118">
        <v>8726877</v>
      </c>
      <c r="G18" s="118">
        <v>3058949</v>
      </c>
      <c r="H18" s="118">
        <v>2273609</v>
      </c>
      <c r="I18" s="117">
        <v>13969749</v>
      </c>
      <c r="J18" s="51">
        <f t="shared" si="2"/>
        <v>97.83126333092433</v>
      </c>
      <c r="K18" s="52">
        <f t="shared" si="1"/>
        <v>99.12319453471574</v>
      </c>
      <c r="L18" s="10"/>
      <c r="M18" s="64"/>
    </row>
    <row r="19" spans="1:13" ht="15">
      <c r="A19" s="61">
        <v>39965</v>
      </c>
      <c r="B19" s="14">
        <v>8922743</v>
      </c>
      <c r="C19" s="11">
        <v>3051391</v>
      </c>
      <c r="D19" s="14">
        <v>2271485</v>
      </c>
      <c r="E19" s="14">
        <f t="shared" si="0"/>
        <v>14245619</v>
      </c>
      <c r="F19" s="118">
        <v>8774833</v>
      </c>
      <c r="G19" s="118">
        <v>3042438</v>
      </c>
      <c r="H19" s="118">
        <v>2259449</v>
      </c>
      <c r="I19" s="117">
        <v>13995424</v>
      </c>
      <c r="J19" s="51">
        <f t="shared" si="2"/>
        <v>99.32921812293603</v>
      </c>
      <c r="K19" s="52">
        <f t="shared" si="1"/>
        <v>99.30537304198018</v>
      </c>
      <c r="L19" s="10"/>
      <c r="M19" s="64"/>
    </row>
    <row r="20" spans="1:50" ht="15">
      <c r="A20" s="61">
        <v>39995</v>
      </c>
      <c r="B20" s="14">
        <v>9013349</v>
      </c>
      <c r="C20" s="11">
        <v>2877507</v>
      </c>
      <c r="D20" s="14">
        <v>2260614</v>
      </c>
      <c r="E20" s="14">
        <f t="shared" si="0"/>
        <v>14151470</v>
      </c>
      <c r="F20" s="118">
        <v>8779959</v>
      </c>
      <c r="G20" s="118">
        <v>2868945</v>
      </c>
      <c r="H20" s="118">
        <v>2259222</v>
      </c>
      <c r="I20" s="117">
        <v>14003308</v>
      </c>
      <c r="J20" s="51">
        <f t="shared" si="2"/>
        <v>98.67275338405341</v>
      </c>
      <c r="K20" s="52">
        <f t="shared" si="1"/>
        <v>99.36131443832966</v>
      </c>
      <c r="L20" s="10"/>
      <c r="M20" s="64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</row>
    <row r="21" spans="1:50" ht="15">
      <c r="A21" s="61">
        <v>40026</v>
      </c>
      <c r="B21" s="14">
        <v>8977653</v>
      </c>
      <c r="C21" s="11">
        <v>2837520</v>
      </c>
      <c r="D21" s="14">
        <v>2248048</v>
      </c>
      <c r="E21" s="14">
        <f t="shared" si="0"/>
        <v>14063221</v>
      </c>
      <c r="F21" s="118">
        <v>8824444</v>
      </c>
      <c r="G21" s="118">
        <v>2842563</v>
      </c>
      <c r="H21" s="118">
        <v>2254884</v>
      </c>
      <c r="I21" s="117">
        <v>14019598</v>
      </c>
      <c r="J21" s="51">
        <f t="shared" si="2"/>
        <v>98.0574270742503</v>
      </c>
      <c r="K21" s="52">
        <f t="shared" si="1"/>
        <v>99.4769011134353</v>
      </c>
      <c r="L21" s="10"/>
      <c r="M21" s="64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</row>
    <row r="22" spans="1:50" ht="15">
      <c r="A22" s="61">
        <v>40057</v>
      </c>
      <c r="B22" s="14">
        <v>8950211</v>
      </c>
      <c r="C22" s="11">
        <v>2878242</v>
      </c>
      <c r="D22" s="14">
        <v>2262750</v>
      </c>
      <c r="E22" s="14">
        <f t="shared" si="0"/>
        <v>14091203</v>
      </c>
      <c r="F22" s="118">
        <v>8857126</v>
      </c>
      <c r="G22" s="118">
        <v>2889707</v>
      </c>
      <c r="H22" s="118">
        <v>2259978</v>
      </c>
      <c r="I22" s="117">
        <v>14055853</v>
      </c>
      <c r="J22" s="51">
        <f t="shared" si="2"/>
        <v>98.25253478992877</v>
      </c>
      <c r="K22" s="52">
        <f t="shared" si="1"/>
        <v>99.734150647257</v>
      </c>
      <c r="L22" s="10"/>
      <c r="M22" s="64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</row>
    <row r="23" spans="1:13" ht="15">
      <c r="A23" s="61">
        <v>40087</v>
      </c>
      <c r="B23" s="14">
        <v>9046769</v>
      </c>
      <c r="C23" s="11">
        <v>2891157</v>
      </c>
      <c r="D23" s="14">
        <v>2279402</v>
      </c>
      <c r="E23" s="14">
        <f t="shared" si="0"/>
        <v>14217328</v>
      </c>
      <c r="F23" s="118">
        <v>8920514</v>
      </c>
      <c r="G23" s="118">
        <v>2902646</v>
      </c>
      <c r="H23" s="118">
        <v>2259741</v>
      </c>
      <c r="I23" s="117">
        <v>14101554</v>
      </c>
      <c r="J23" s="51">
        <f t="shared" si="2"/>
        <v>99.13195586919218</v>
      </c>
      <c r="K23" s="52">
        <f t="shared" si="1"/>
        <v>100.05842484240762</v>
      </c>
      <c r="L23" s="10"/>
      <c r="M23" s="64"/>
    </row>
    <row r="24" spans="1:13" ht="15">
      <c r="A24" s="61">
        <v>40118</v>
      </c>
      <c r="B24" s="14">
        <v>8975981</v>
      </c>
      <c r="C24" s="11">
        <v>2898808</v>
      </c>
      <c r="D24" s="14">
        <v>2266276</v>
      </c>
      <c r="E24" s="14">
        <f t="shared" si="0"/>
        <v>14141065</v>
      </c>
      <c r="F24" s="118">
        <v>8968204</v>
      </c>
      <c r="G24" s="118">
        <v>2909211</v>
      </c>
      <c r="H24" s="118">
        <v>2257373</v>
      </c>
      <c r="I24" s="117">
        <v>14136411</v>
      </c>
      <c r="J24" s="51">
        <f t="shared" si="2"/>
        <v>98.60020332395639</v>
      </c>
      <c r="K24" s="52">
        <f t="shared" si="1"/>
        <v>100.30575478311712</v>
      </c>
      <c r="L24" s="10"/>
      <c r="M24" s="64"/>
    </row>
    <row r="25" spans="1:13" ht="15">
      <c r="A25" s="61">
        <v>40148</v>
      </c>
      <c r="B25" s="14">
        <v>9030202</v>
      </c>
      <c r="C25" s="11">
        <v>2847081</v>
      </c>
      <c r="D25" s="14">
        <v>2241418</v>
      </c>
      <c r="E25" s="14">
        <f t="shared" si="0"/>
        <v>14118701</v>
      </c>
      <c r="F25" s="118">
        <v>9063305</v>
      </c>
      <c r="G25" s="118">
        <v>2875886</v>
      </c>
      <c r="H25" s="118">
        <v>2240112</v>
      </c>
      <c r="I25" s="117">
        <v>14186821</v>
      </c>
      <c r="J25" s="51">
        <f t="shared" si="2"/>
        <v>98.44426775989973</v>
      </c>
      <c r="K25" s="52">
        <f t="shared" si="1"/>
        <v>100.66344197108985</v>
      </c>
      <c r="L25" s="10"/>
      <c r="M25" s="64"/>
    </row>
    <row r="26" spans="1:13" ht="15">
      <c r="A26" s="61">
        <v>40179</v>
      </c>
      <c r="B26" s="14">
        <v>8874966</v>
      </c>
      <c r="C26" s="11">
        <v>2851378</v>
      </c>
      <c r="D26" s="14">
        <v>2224741</v>
      </c>
      <c r="E26" s="14">
        <f t="shared" si="0"/>
        <v>13951085</v>
      </c>
      <c r="F26" s="118">
        <v>9130145</v>
      </c>
      <c r="G26" s="118">
        <v>2866445</v>
      </c>
      <c r="H26" s="118">
        <v>2232861</v>
      </c>
      <c r="I26" s="117">
        <v>14231578</v>
      </c>
      <c r="J26" s="51">
        <f t="shared" si="2"/>
        <v>97.27554590759594</v>
      </c>
      <c r="K26" s="52">
        <f t="shared" si="1"/>
        <v>100.98101795744367</v>
      </c>
      <c r="L26" s="10"/>
      <c r="M26" s="64"/>
    </row>
    <row r="27" spans="1:13" ht="15">
      <c r="A27" s="61">
        <v>40210</v>
      </c>
      <c r="B27" s="14">
        <v>8900113</v>
      </c>
      <c r="C27" s="11">
        <v>2870824</v>
      </c>
      <c r="D27" s="14">
        <v>2232394</v>
      </c>
      <c r="E27" s="14">
        <f t="shared" si="0"/>
        <v>14003331</v>
      </c>
      <c r="F27" s="118">
        <v>9222195</v>
      </c>
      <c r="G27" s="118">
        <v>2867713</v>
      </c>
      <c r="H27" s="118">
        <v>2236364</v>
      </c>
      <c r="I27" s="117">
        <v>14310341</v>
      </c>
      <c r="J27" s="51">
        <f t="shared" si="2"/>
        <v>97.6398371560177</v>
      </c>
      <c r="K27" s="52">
        <f t="shared" si="1"/>
        <v>101.53988556280564</v>
      </c>
      <c r="L27" s="10"/>
      <c r="M27" s="64"/>
    </row>
    <row r="28" spans="1:13" ht="15">
      <c r="A28" s="61">
        <v>40238</v>
      </c>
      <c r="B28" s="14">
        <v>9136036</v>
      </c>
      <c r="C28" s="11">
        <v>2878843</v>
      </c>
      <c r="D28" s="14">
        <v>2233661</v>
      </c>
      <c r="E28" s="14">
        <f t="shared" si="0"/>
        <v>14248540</v>
      </c>
      <c r="F28" s="118">
        <v>9315837</v>
      </c>
      <c r="G28" s="118">
        <v>2866519</v>
      </c>
      <c r="H28" s="118">
        <v>2239114</v>
      </c>
      <c r="I28" s="117">
        <v>14375050</v>
      </c>
      <c r="J28" s="51">
        <f t="shared" si="2"/>
        <v>99.34958513163792</v>
      </c>
      <c r="K28" s="52">
        <f t="shared" si="1"/>
        <v>101.99903216559333</v>
      </c>
      <c r="L28" s="10"/>
      <c r="M28" s="64"/>
    </row>
    <row r="29" spans="1:13" ht="15">
      <c r="A29" s="61">
        <v>40269</v>
      </c>
      <c r="B29" s="14">
        <v>9361665</v>
      </c>
      <c r="C29" s="11">
        <v>2888488</v>
      </c>
      <c r="D29" s="14">
        <v>2228659</v>
      </c>
      <c r="E29" s="14">
        <f t="shared" si="0"/>
        <v>14478812</v>
      </c>
      <c r="F29" s="118">
        <v>9404481</v>
      </c>
      <c r="G29" s="118">
        <v>2864574</v>
      </c>
      <c r="H29" s="118">
        <v>2238428</v>
      </c>
      <c r="I29" s="117">
        <v>14447486</v>
      </c>
      <c r="J29" s="51">
        <f t="shared" si="2"/>
        <v>100.955183155536</v>
      </c>
      <c r="K29" s="52">
        <f t="shared" si="1"/>
        <v>102.51300616178445</v>
      </c>
      <c r="L29" s="10"/>
      <c r="M29" s="64"/>
    </row>
    <row r="30" spans="1:13" ht="15">
      <c r="A30" s="61">
        <v>40299</v>
      </c>
      <c r="B30" s="14">
        <v>9604589</v>
      </c>
      <c r="C30" s="11">
        <v>2896308</v>
      </c>
      <c r="D30" s="14">
        <v>2220134</v>
      </c>
      <c r="E30" s="14">
        <f t="shared" si="0"/>
        <v>14721031</v>
      </c>
      <c r="F30" s="118">
        <v>9505034</v>
      </c>
      <c r="G30" s="118">
        <v>2871187</v>
      </c>
      <c r="H30" s="118">
        <v>2233695</v>
      </c>
      <c r="I30" s="117">
        <v>14527933</v>
      </c>
      <c r="J30" s="51">
        <f t="shared" si="2"/>
        <v>102.64408301201253</v>
      </c>
      <c r="K30" s="52">
        <f t="shared" si="1"/>
        <v>103.08382269046612</v>
      </c>
      <c r="L30" s="10"/>
      <c r="M30" s="64"/>
    </row>
    <row r="31" spans="1:13" ht="15">
      <c r="A31" s="61">
        <v>40330</v>
      </c>
      <c r="B31" s="14">
        <v>9743072</v>
      </c>
      <c r="C31" s="11">
        <v>2888898</v>
      </c>
      <c r="D31" s="14">
        <v>2250200.232</v>
      </c>
      <c r="E31" s="14">
        <f t="shared" si="0"/>
        <v>14882170.232</v>
      </c>
      <c r="F31" s="118">
        <v>9539851</v>
      </c>
      <c r="G31" s="118">
        <v>2880286</v>
      </c>
      <c r="H31" s="118">
        <v>2238877</v>
      </c>
      <c r="I31" s="117">
        <v>14569490</v>
      </c>
      <c r="J31" s="51">
        <f t="shared" si="2"/>
        <v>103.76764485397186</v>
      </c>
      <c r="K31" s="52">
        <f t="shared" si="1"/>
        <v>103.37869288428845</v>
      </c>
      <c r="L31" s="10"/>
      <c r="M31" s="64"/>
    </row>
    <row r="32" spans="1:13" ht="15">
      <c r="A32" s="61">
        <v>40360</v>
      </c>
      <c r="B32" s="14">
        <v>9976855</v>
      </c>
      <c r="C32" s="11">
        <v>2926292</v>
      </c>
      <c r="D32" s="14">
        <v>2238882</v>
      </c>
      <c r="E32" s="14">
        <f t="shared" si="0"/>
        <v>15142029</v>
      </c>
      <c r="F32" s="118">
        <v>9677000</v>
      </c>
      <c r="G32" s="118">
        <v>2917527</v>
      </c>
      <c r="H32" s="118">
        <v>2236989</v>
      </c>
      <c r="I32" s="117">
        <v>14930716</v>
      </c>
      <c r="J32" s="51">
        <f t="shared" si="2"/>
        <v>105.57954002313433</v>
      </c>
      <c r="K32" s="52">
        <f t="shared" si="1"/>
        <v>105.94179370084551</v>
      </c>
      <c r="L32" s="10"/>
      <c r="M32" s="64"/>
    </row>
    <row r="33" spans="1:13" ht="15">
      <c r="A33" s="61">
        <v>40391</v>
      </c>
      <c r="B33" s="14">
        <v>9937919</v>
      </c>
      <c r="C33" s="11">
        <v>2935390</v>
      </c>
      <c r="D33" s="14">
        <v>2244534</v>
      </c>
      <c r="E33" s="14">
        <f t="shared" si="0"/>
        <v>15117843</v>
      </c>
      <c r="F33" s="118">
        <v>9779888</v>
      </c>
      <c r="G33" s="118">
        <v>2940274</v>
      </c>
      <c r="H33" s="118">
        <v>2250426</v>
      </c>
      <c r="I33" s="117">
        <v>15041540</v>
      </c>
      <c r="J33" s="51">
        <f t="shared" si="2"/>
        <v>105.4109003543687</v>
      </c>
      <c r="K33" s="52">
        <f t="shared" si="1"/>
        <v>106.7281520606926</v>
      </c>
      <c r="L33" s="10"/>
      <c r="M33" s="64"/>
    </row>
    <row r="34" spans="1:13" ht="15">
      <c r="A34" s="61">
        <v>40422</v>
      </c>
      <c r="B34" s="14">
        <v>9959685</v>
      </c>
      <c r="C34" s="11">
        <v>2900001</v>
      </c>
      <c r="D34" s="14">
        <v>2246537</v>
      </c>
      <c r="E34" s="14">
        <f t="shared" si="0"/>
        <v>15106223</v>
      </c>
      <c r="F34" s="118">
        <v>9854167</v>
      </c>
      <c r="G34" s="118">
        <v>2911740</v>
      </c>
      <c r="H34" s="118">
        <v>2246483</v>
      </c>
      <c r="I34" s="117">
        <v>15091127</v>
      </c>
      <c r="J34" s="51">
        <f t="shared" si="2"/>
        <v>105.32987856692735</v>
      </c>
      <c r="K34" s="52">
        <f t="shared" si="1"/>
        <v>107.07999960264863</v>
      </c>
      <c r="L34" s="10"/>
      <c r="M34" s="64"/>
    </row>
    <row r="35" spans="1:13" ht="15">
      <c r="A35" s="61">
        <v>40452</v>
      </c>
      <c r="B35" s="14">
        <v>9992591</v>
      </c>
      <c r="C35" s="11">
        <v>2912220.72069272</v>
      </c>
      <c r="D35" s="14">
        <v>2263441.58976</v>
      </c>
      <c r="E35" s="14">
        <f t="shared" si="0"/>
        <v>15168253.31045272</v>
      </c>
      <c r="F35" s="118">
        <v>9940195</v>
      </c>
      <c r="G35" s="118">
        <v>2924227</v>
      </c>
      <c r="H35" s="118">
        <v>2244445</v>
      </c>
      <c r="I35" s="117">
        <v>15181121</v>
      </c>
      <c r="J35" s="51">
        <f t="shared" si="2"/>
        <v>105.76239204613746</v>
      </c>
      <c r="K35" s="52">
        <f t="shared" si="1"/>
        <v>107.718557444236</v>
      </c>
      <c r="L35" s="10"/>
      <c r="M35" s="64"/>
    </row>
    <row r="36" spans="1:13" ht="15">
      <c r="A36" s="61">
        <v>40483</v>
      </c>
      <c r="B36" s="14">
        <v>9914876</v>
      </c>
      <c r="C36" s="11">
        <v>2926501</v>
      </c>
      <c r="D36" s="14">
        <v>2260299</v>
      </c>
      <c r="E36" s="14">
        <f t="shared" si="0"/>
        <v>15101676</v>
      </c>
      <c r="F36" s="118">
        <v>10029128</v>
      </c>
      <c r="G36" s="118">
        <v>2937506</v>
      </c>
      <c r="H36" s="118">
        <v>2261425</v>
      </c>
      <c r="I36" s="117">
        <v>15276548</v>
      </c>
      <c r="J36" s="51">
        <f t="shared" si="2"/>
        <v>105.29817408607573</v>
      </c>
      <c r="K36" s="52">
        <f t="shared" si="1"/>
        <v>108.39566546420573</v>
      </c>
      <c r="L36" s="10"/>
      <c r="M36" s="64"/>
    </row>
    <row r="37" spans="1:13" ht="15">
      <c r="A37" s="61">
        <v>40513</v>
      </c>
      <c r="B37" s="14">
        <v>10030810</v>
      </c>
      <c r="C37" s="11">
        <v>2963322</v>
      </c>
      <c r="D37" s="14">
        <v>2282511</v>
      </c>
      <c r="E37" s="14">
        <f t="shared" si="0"/>
        <v>15276643</v>
      </c>
      <c r="F37" s="118">
        <v>10137301</v>
      </c>
      <c r="G37" s="118">
        <v>2993550</v>
      </c>
      <c r="H37" s="118">
        <v>2280485</v>
      </c>
      <c r="I37" s="117">
        <v>15424554</v>
      </c>
      <c r="J37" s="51">
        <f t="shared" si="2"/>
        <v>106.51815163196656</v>
      </c>
      <c r="K37" s="52">
        <f t="shared" si="1"/>
        <v>109.44585094214847</v>
      </c>
      <c r="L37" s="10"/>
      <c r="M37" s="64"/>
    </row>
    <row r="38" spans="1:13" ht="15">
      <c r="A38" s="61">
        <v>40544</v>
      </c>
      <c r="B38" s="14">
        <v>9960858</v>
      </c>
      <c r="C38" s="11">
        <v>2991561.6954112365</v>
      </c>
      <c r="D38" s="14">
        <v>2287486.867606679</v>
      </c>
      <c r="E38" s="14">
        <f t="shared" si="0"/>
        <v>15239906.563017916</v>
      </c>
      <c r="F38" s="118">
        <v>10235474</v>
      </c>
      <c r="G38" s="118">
        <v>3007436</v>
      </c>
      <c r="H38" s="118">
        <v>2291115</v>
      </c>
      <c r="I38" s="117">
        <v>15531607</v>
      </c>
      <c r="J38" s="51">
        <f t="shared" si="2"/>
        <v>106.26200259681036</v>
      </c>
      <c r="K38" s="52">
        <f t="shared" si="1"/>
        <v>110.20545194460922</v>
      </c>
      <c r="L38" s="10"/>
      <c r="M38" s="64"/>
    </row>
    <row r="39" spans="1:13" ht="15">
      <c r="A39" s="61">
        <v>40575</v>
      </c>
      <c r="B39" s="14">
        <v>9970036</v>
      </c>
      <c r="C39" s="11">
        <v>3027766.3283948246</v>
      </c>
      <c r="D39" s="14">
        <v>2301439</v>
      </c>
      <c r="E39" s="14">
        <f t="shared" si="0"/>
        <v>15299241.328394825</v>
      </c>
      <c r="F39" s="118">
        <v>10342069</v>
      </c>
      <c r="G39" s="118">
        <v>3024365</v>
      </c>
      <c r="H39" s="118">
        <v>2301039</v>
      </c>
      <c r="I39" s="117">
        <v>15659007</v>
      </c>
      <c r="J39" s="51">
        <f t="shared" si="2"/>
        <v>106.67572107772692</v>
      </c>
      <c r="K39" s="52">
        <f t="shared" si="1"/>
        <v>111.10942630976946</v>
      </c>
      <c r="L39" s="10"/>
      <c r="M39" s="64"/>
    </row>
    <row r="40" spans="1:13" ht="15">
      <c r="A40" s="61">
        <v>40603</v>
      </c>
      <c r="B40" s="14">
        <v>10252034</v>
      </c>
      <c r="C40" s="11">
        <v>3059010</v>
      </c>
      <c r="D40" s="14">
        <v>2306478</v>
      </c>
      <c r="E40" s="14">
        <f t="shared" si="0"/>
        <v>15617522</v>
      </c>
      <c r="F40" s="118">
        <v>10415451</v>
      </c>
      <c r="G40" s="118">
        <v>3045567</v>
      </c>
      <c r="H40" s="118">
        <v>2311479</v>
      </c>
      <c r="I40" s="117">
        <v>15754944</v>
      </c>
      <c r="J40" s="51">
        <f t="shared" si="2"/>
        <v>108.8949696940338</v>
      </c>
      <c r="K40" s="52">
        <f t="shared" si="1"/>
        <v>111.79015306542391</v>
      </c>
      <c r="L40" s="10"/>
      <c r="M40" s="64"/>
    </row>
    <row r="41" spans="1:13" ht="15">
      <c r="A41" s="61">
        <v>40634</v>
      </c>
      <c r="B41" s="14">
        <v>10511792</v>
      </c>
      <c r="C41" s="11">
        <v>3102039.400431247</v>
      </c>
      <c r="D41" s="14">
        <v>2305863</v>
      </c>
      <c r="E41" s="14">
        <f t="shared" si="0"/>
        <v>15919694.400431247</v>
      </c>
      <c r="F41" s="118">
        <v>10515123</v>
      </c>
      <c r="G41" s="118">
        <v>3075987</v>
      </c>
      <c r="H41" s="118">
        <v>2320619</v>
      </c>
      <c r="I41" s="117">
        <v>15887369</v>
      </c>
      <c r="J41" s="51">
        <f t="shared" si="2"/>
        <v>111.00190153554708</v>
      </c>
      <c r="K41" s="52">
        <f t="shared" si="1"/>
        <v>112.72978262041875</v>
      </c>
      <c r="L41" s="10"/>
      <c r="M41" s="64"/>
    </row>
    <row r="42" spans="1:13" ht="15">
      <c r="A42" s="61">
        <v>40664</v>
      </c>
      <c r="B42" s="14">
        <v>10771209</v>
      </c>
      <c r="C42" s="11">
        <v>3103246</v>
      </c>
      <c r="D42" s="14">
        <v>2312096</v>
      </c>
      <c r="E42" s="14">
        <f t="shared" si="0"/>
        <v>16186551</v>
      </c>
      <c r="F42" s="118">
        <v>10591061</v>
      </c>
      <c r="G42" s="118">
        <v>3076176</v>
      </c>
      <c r="H42" s="118">
        <v>2331457</v>
      </c>
      <c r="I42" s="117">
        <v>15986115</v>
      </c>
      <c r="J42" s="51">
        <f t="shared" si="2"/>
        <v>112.86258989076067</v>
      </c>
      <c r="K42" s="52">
        <f t="shared" si="1"/>
        <v>113.43044080457976</v>
      </c>
      <c r="L42" s="10"/>
      <c r="M42" s="64"/>
    </row>
    <row r="43" spans="1:13" ht="15">
      <c r="A43" s="61">
        <v>40695</v>
      </c>
      <c r="B43" s="14">
        <v>11045909</v>
      </c>
      <c r="C43" s="11">
        <v>3089309</v>
      </c>
      <c r="D43" s="14">
        <v>2370551</v>
      </c>
      <c r="E43" s="14">
        <f t="shared" si="0"/>
        <v>16505769</v>
      </c>
      <c r="F43" s="118">
        <v>10708528</v>
      </c>
      <c r="G43" s="118">
        <v>3079729</v>
      </c>
      <c r="H43" s="118">
        <v>2355822</v>
      </c>
      <c r="I43" s="117">
        <v>16125346</v>
      </c>
      <c r="J43" s="51">
        <f t="shared" si="2"/>
        <v>115.08837413718531</v>
      </c>
      <c r="K43" s="52">
        <f t="shared" si="1"/>
        <v>114.41836274206503</v>
      </c>
      <c r="L43" s="10"/>
      <c r="M43" s="64"/>
    </row>
    <row r="44" spans="1:13" ht="15">
      <c r="A44" s="61">
        <v>40725</v>
      </c>
      <c r="B44" s="14">
        <v>11112453</v>
      </c>
      <c r="C44" s="11">
        <v>3053242</v>
      </c>
      <c r="D44" s="14">
        <v>2376533</v>
      </c>
      <c r="E44" s="14">
        <f t="shared" si="0"/>
        <v>16542228</v>
      </c>
      <c r="F44" s="118">
        <v>10767789</v>
      </c>
      <c r="G44" s="118">
        <v>3044046</v>
      </c>
      <c r="H44" s="118">
        <v>2369220</v>
      </c>
      <c r="I44" s="117">
        <v>16232760</v>
      </c>
      <c r="J44" s="51">
        <f t="shared" si="2"/>
        <v>115.34258871105143</v>
      </c>
      <c r="K44" s="52">
        <f t="shared" si="1"/>
        <v>115.18052524174574</v>
      </c>
      <c r="L44" s="10"/>
      <c r="M44" s="64"/>
    </row>
    <row r="45" spans="1:13" ht="15">
      <c r="A45" s="61">
        <v>40756</v>
      </c>
      <c r="B45" s="14">
        <v>10886860</v>
      </c>
      <c r="C45" s="11">
        <v>3043525</v>
      </c>
      <c r="D45" s="14">
        <v>2509484</v>
      </c>
      <c r="E45" s="14">
        <f aca="true" t="shared" si="3" ref="E45:E50">SUM(B45:D45)</f>
        <v>16439869</v>
      </c>
      <c r="F45" s="118">
        <v>10852424</v>
      </c>
      <c r="G45" s="118">
        <v>3048281</v>
      </c>
      <c r="H45" s="118">
        <v>2515002</v>
      </c>
      <c r="I45" s="117">
        <v>16371645</v>
      </c>
      <c r="J45" s="51">
        <f t="shared" si="2"/>
        <v>114.6288788022124</v>
      </c>
      <c r="K45" s="52">
        <f t="shared" si="1"/>
        <v>116.16599211541354</v>
      </c>
      <c r="L45" s="10"/>
      <c r="M45" s="64"/>
    </row>
    <row r="46" spans="1:13" ht="15">
      <c r="A46" s="61">
        <v>40787</v>
      </c>
      <c r="B46" s="14">
        <v>11061597</v>
      </c>
      <c r="C46" s="14">
        <v>3020725</v>
      </c>
      <c r="D46" s="14">
        <v>2537648.3709038096</v>
      </c>
      <c r="E46" s="14">
        <f t="shared" si="3"/>
        <v>16619970.370903809</v>
      </c>
      <c r="F46" s="118">
        <v>10939135</v>
      </c>
      <c r="G46" s="118">
        <v>3032845</v>
      </c>
      <c r="H46" s="118">
        <v>2534828</v>
      </c>
      <c r="I46" s="117">
        <v>16477278</v>
      </c>
      <c r="J46" s="51">
        <f t="shared" si="2"/>
        <v>115.884656340187</v>
      </c>
      <c r="K46" s="52">
        <f t="shared" si="1"/>
        <v>116.91551742243844</v>
      </c>
      <c r="L46" s="10"/>
      <c r="M46" s="64"/>
    </row>
    <row r="47" spans="1:14" ht="15">
      <c r="A47" s="61">
        <v>40817</v>
      </c>
      <c r="B47" s="14">
        <v>11078121</v>
      </c>
      <c r="C47" s="14">
        <v>3023173</v>
      </c>
      <c r="D47" s="14">
        <v>2579366</v>
      </c>
      <c r="E47" s="14">
        <f t="shared" si="3"/>
        <v>16680660</v>
      </c>
      <c r="F47" s="118">
        <v>11015582</v>
      </c>
      <c r="G47" s="118">
        <v>3035733</v>
      </c>
      <c r="H47" s="118">
        <v>2541806</v>
      </c>
      <c r="I47" s="117">
        <v>16578643</v>
      </c>
      <c r="J47" s="51">
        <f t="shared" si="2"/>
        <v>116.30782176432868</v>
      </c>
      <c r="K47" s="52">
        <f t="shared" si="1"/>
        <v>117.63475887867443</v>
      </c>
      <c r="L47" s="3"/>
      <c r="M47" s="64"/>
      <c r="N47" s="64"/>
    </row>
    <row r="48" spans="1:14" ht="15">
      <c r="A48" s="61">
        <v>40848</v>
      </c>
      <c r="B48" s="3">
        <v>10984191</v>
      </c>
      <c r="C48" s="14">
        <v>3021556</v>
      </c>
      <c r="D48" s="3">
        <v>2543634</v>
      </c>
      <c r="E48" s="14">
        <f t="shared" si="3"/>
        <v>16549381</v>
      </c>
      <c r="F48" s="118">
        <v>11100920</v>
      </c>
      <c r="G48" s="118">
        <v>3033155</v>
      </c>
      <c r="H48" s="118">
        <v>2549847</v>
      </c>
      <c r="I48" s="117">
        <v>16681961</v>
      </c>
      <c r="J48" s="51">
        <f t="shared" si="2"/>
        <v>115.39246382684902</v>
      </c>
      <c r="K48" s="52">
        <f t="shared" si="1"/>
        <v>118.36785796391483</v>
      </c>
      <c r="M48" s="64"/>
      <c r="N48" s="64"/>
    </row>
    <row r="49" spans="1:14" ht="15">
      <c r="A49" s="61">
        <v>40878</v>
      </c>
      <c r="B49" s="3">
        <v>11030939</v>
      </c>
      <c r="C49" s="14">
        <v>3002517</v>
      </c>
      <c r="D49" s="3">
        <v>2554200</v>
      </c>
      <c r="E49" s="14">
        <f t="shared" si="3"/>
        <v>16587656</v>
      </c>
      <c r="F49" s="118">
        <v>11182945</v>
      </c>
      <c r="G49" s="118">
        <v>3033455</v>
      </c>
      <c r="H49" s="118">
        <v>2550739</v>
      </c>
      <c r="I49" s="117">
        <v>16767296</v>
      </c>
      <c r="J49" s="51">
        <f t="shared" si="2"/>
        <v>115.65934066973351</v>
      </c>
      <c r="K49" s="52">
        <f t="shared" si="1"/>
        <v>118.97335759068835</v>
      </c>
      <c r="M49" s="64"/>
      <c r="N49" s="64"/>
    </row>
    <row r="50" spans="1:14" ht="15">
      <c r="A50" s="61">
        <v>40909</v>
      </c>
      <c r="B50" s="3">
        <v>10957242</v>
      </c>
      <c r="C50" s="14">
        <v>3039975</v>
      </c>
      <c r="D50" s="3">
        <v>2563237</v>
      </c>
      <c r="E50" s="14">
        <f t="shared" si="3"/>
        <v>16560454</v>
      </c>
      <c r="F50" s="118">
        <v>11277386</v>
      </c>
      <c r="G50" s="118">
        <v>3056349</v>
      </c>
      <c r="H50" s="118">
        <v>2563786</v>
      </c>
      <c r="I50" s="117">
        <v>16889716</v>
      </c>
      <c r="J50" s="51">
        <f t="shared" si="2"/>
        <v>115.46967159383166</v>
      </c>
      <c r="K50" s="52">
        <f t="shared" si="1"/>
        <v>119.84199606622144</v>
      </c>
      <c r="M50" s="64"/>
      <c r="N50" s="64"/>
    </row>
    <row r="51" spans="1:14" ht="15">
      <c r="A51" s="61">
        <v>40940</v>
      </c>
      <c r="B51" s="3">
        <v>10845430</v>
      </c>
      <c r="C51" s="14">
        <v>3059708</v>
      </c>
      <c r="D51" s="3">
        <v>2576419</v>
      </c>
      <c r="E51" s="14">
        <f>SUM(B51:D51)</f>
        <v>16481557</v>
      </c>
      <c r="F51" s="118">
        <v>11330754</v>
      </c>
      <c r="G51" s="118">
        <v>3056369</v>
      </c>
      <c r="H51" s="118">
        <v>2572560</v>
      </c>
      <c r="I51" s="117">
        <v>16951961</v>
      </c>
      <c r="J51" s="51">
        <f t="shared" si="2"/>
        <v>114.91955318042713</v>
      </c>
      <c r="K51" s="52">
        <f t="shared" si="1"/>
        <v>120.2836592087599</v>
      </c>
      <c r="M51" s="64"/>
      <c r="N51" s="64"/>
    </row>
    <row r="52" spans="1:14" ht="15">
      <c r="A52" s="61">
        <v>40969</v>
      </c>
      <c r="B52" s="3">
        <v>11257343</v>
      </c>
      <c r="C52" s="14">
        <v>3068170</v>
      </c>
      <c r="D52" s="3">
        <v>2574644</v>
      </c>
      <c r="E52" s="14">
        <f>SUM(B52:D52)</f>
        <v>16900157</v>
      </c>
      <c r="F52" s="118">
        <v>11432570</v>
      </c>
      <c r="G52" s="118">
        <v>3054689</v>
      </c>
      <c r="H52" s="118">
        <v>2579238</v>
      </c>
      <c r="I52" s="117">
        <v>17063415</v>
      </c>
      <c r="J52" s="51">
        <f t="shared" si="2"/>
        <v>117.83828986054338</v>
      </c>
      <c r="K52" s="52">
        <f t="shared" si="1"/>
        <v>121.07448777151161</v>
      </c>
      <c r="M52" s="64"/>
      <c r="N52" s="64"/>
    </row>
    <row r="53" spans="1:14" ht="15">
      <c r="A53" s="61">
        <v>41000</v>
      </c>
      <c r="B53" s="3">
        <v>11521869</v>
      </c>
      <c r="C53" s="14">
        <v>3058583</v>
      </c>
      <c r="D53" s="3">
        <v>2569269</v>
      </c>
      <c r="E53" s="14">
        <f>SUM(B53:D53)</f>
        <v>17149721</v>
      </c>
      <c r="F53" s="118">
        <v>11501622</v>
      </c>
      <c r="G53" s="118">
        <v>3033023</v>
      </c>
      <c r="H53" s="118">
        <v>2586583</v>
      </c>
      <c r="I53" s="117">
        <v>17134427</v>
      </c>
      <c r="J53" s="51">
        <f t="shared" si="2"/>
        <v>119.57840357491636</v>
      </c>
      <c r="K53" s="52">
        <f t="shared" si="1"/>
        <v>121.57835769002621</v>
      </c>
      <c r="M53" s="64"/>
      <c r="N53" s="64"/>
    </row>
    <row r="54" spans="1:14" ht="15">
      <c r="A54" s="61">
        <v>41030</v>
      </c>
      <c r="B54" s="3">
        <v>11820778</v>
      </c>
      <c r="C54" s="14">
        <v>3044795</v>
      </c>
      <c r="D54" s="3">
        <v>2574350</v>
      </c>
      <c r="E54" s="14">
        <f>SUM(B54:D54)</f>
        <v>17439923</v>
      </c>
      <c r="F54" s="118">
        <v>11584909</v>
      </c>
      <c r="G54" s="118">
        <v>3018484</v>
      </c>
      <c r="H54" s="118">
        <v>2596427</v>
      </c>
      <c r="I54" s="117">
        <v>17226523</v>
      </c>
      <c r="J54" s="51">
        <f t="shared" si="2"/>
        <v>121.60187042165096</v>
      </c>
      <c r="K54" s="52">
        <f t="shared" si="1"/>
        <v>122.23183039908267</v>
      </c>
      <c r="M54" s="64"/>
      <c r="N54" s="64"/>
    </row>
    <row r="55" spans="1:14" ht="15">
      <c r="A55" s="61">
        <v>41061</v>
      </c>
      <c r="B55" s="3">
        <v>12087084</v>
      </c>
      <c r="C55" s="14">
        <v>3040162</v>
      </c>
      <c r="D55" s="3">
        <v>2610813</v>
      </c>
      <c r="E55" s="14">
        <f>SUM(B55:D55)</f>
        <v>17738059</v>
      </c>
      <c r="F55" s="118">
        <v>11657590</v>
      </c>
      <c r="G55" s="118">
        <v>3030707</v>
      </c>
      <c r="H55" s="118">
        <v>2598561</v>
      </c>
      <c r="I55" s="117">
        <v>17301662</v>
      </c>
      <c r="J55" s="51">
        <f t="shared" si="2"/>
        <v>123.68065799657484</v>
      </c>
      <c r="K55" s="52">
        <f t="shared" si="1"/>
        <v>122.76498369440274</v>
      </c>
      <c r="M55" s="64"/>
      <c r="N55" s="64"/>
    </row>
    <row r="56" spans="1:11" ht="15">
      <c r="A56" s="61">
        <v>41091</v>
      </c>
      <c r="B56" s="3">
        <v>12107944</v>
      </c>
      <c r="C56" s="14">
        <v>3042931</v>
      </c>
      <c r="D56" s="3">
        <v>2613791</v>
      </c>
      <c r="E56" s="14">
        <f>SUM(B56:D56)</f>
        <v>17764666</v>
      </c>
      <c r="F56" s="118">
        <v>11736553</v>
      </c>
      <c r="G56" s="118">
        <v>3033702</v>
      </c>
      <c r="H56" s="118">
        <v>2608609</v>
      </c>
      <c r="I56" s="117">
        <v>17398193</v>
      </c>
      <c r="J56" s="51">
        <f>(E56/$E$11)*100</f>
        <v>123.86617836649327</v>
      </c>
      <c r="K56" s="52">
        <f t="shared" si="1"/>
        <v>123.44992521279585</v>
      </c>
    </row>
    <row r="57" spans="1:11" ht="15">
      <c r="A57" s="61">
        <v>41122</v>
      </c>
      <c r="B57" s="3">
        <v>11716148</v>
      </c>
      <c r="C57" s="14">
        <v>3038438</v>
      </c>
      <c r="D57" s="3">
        <v>2600540</v>
      </c>
      <c r="E57" s="14">
        <f>SUM(B57:D57)</f>
        <v>17355126</v>
      </c>
      <c r="F57" s="118">
        <v>11788008</v>
      </c>
      <c r="G57" s="118">
        <v>3042872</v>
      </c>
      <c r="H57" s="118">
        <v>2614067</v>
      </c>
      <c r="I57" s="117">
        <v>17427185</v>
      </c>
      <c r="J57" s="51">
        <f t="shared" si="2"/>
        <v>121.01061357916691</v>
      </c>
      <c r="K57" s="52">
        <f t="shared" si="1"/>
        <v>123.6556396931312</v>
      </c>
    </row>
    <row r="58" spans="1:11" ht="15">
      <c r="A58" s="61">
        <v>41153</v>
      </c>
      <c r="B58" s="3">
        <v>12069085</v>
      </c>
      <c r="C58" s="14">
        <v>3035071</v>
      </c>
      <c r="D58" s="3">
        <v>2613470</v>
      </c>
      <c r="E58" s="14">
        <f>SUM(B58:D58)</f>
        <v>17717626</v>
      </c>
      <c r="F58" s="118">
        <v>11898408</v>
      </c>
      <c r="G58" s="118">
        <v>3046861</v>
      </c>
      <c r="H58" s="118">
        <v>2618874</v>
      </c>
      <c r="I58" s="117">
        <v>17548717</v>
      </c>
      <c r="J58" s="51">
        <f>(E58/$E$11)*100</f>
        <v>123.53818655227285</v>
      </c>
      <c r="K58" s="52">
        <f t="shared" si="1"/>
        <v>124.51797731123682</v>
      </c>
    </row>
    <row r="59" spans="1:11" ht="15">
      <c r="A59" s="61">
        <v>41183</v>
      </c>
      <c r="B59" s="3">
        <v>11743906</v>
      </c>
      <c r="C59" s="14">
        <v>3013973</v>
      </c>
      <c r="D59" s="3">
        <v>2688851</v>
      </c>
      <c r="E59" s="14">
        <f>SUM(B59:D59)</f>
        <v>17446730</v>
      </c>
      <c r="F59" s="118">
        <v>11610731</v>
      </c>
      <c r="G59" s="118">
        <v>3026293</v>
      </c>
      <c r="H59" s="118">
        <v>2643039</v>
      </c>
      <c r="I59" s="118">
        <v>17275430</v>
      </c>
      <c r="J59" s="59">
        <f t="shared" si="2"/>
        <v>121.64933301262455</v>
      </c>
      <c r="K59" s="52">
        <f t="shared" si="1"/>
        <v>122.57885296012579</v>
      </c>
    </row>
    <row r="60" spans="1:11" ht="15">
      <c r="A60" s="61">
        <v>41214</v>
      </c>
      <c r="B60" s="14">
        <v>11996881</v>
      </c>
      <c r="C60" s="103">
        <v>3004914</v>
      </c>
      <c r="D60" s="3">
        <v>2622715</v>
      </c>
      <c r="E60" s="14">
        <f>SUM(B60:D60)</f>
        <v>17624510</v>
      </c>
      <c r="F60" s="118">
        <v>12060954</v>
      </c>
      <c r="G60" s="118">
        <v>3016346</v>
      </c>
      <c r="H60" s="118">
        <v>2637059</v>
      </c>
      <c r="I60" s="118">
        <v>17710233</v>
      </c>
      <c r="J60" s="59">
        <f t="shared" si="2"/>
        <v>122.88892452478667</v>
      </c>
      <c r="K60" s="52">
        <f>I60/$I$11*100</f>
        <v>125.66402380702345</v>
      </c>
    </row>
    <row r="61" spans="1:11" ht="15">
      <c r="A61" s="61">
        <v>41244</v>
      </c>
      <c r="B61" s="14">
        <v>11939620</v>
      </c>
      <c r="C61" s="103">
        <v>2967357</v>
      </c>
      <c r="D61" s="14">
        <v>2662608</v>
      </c>
      <c r="E61" s="14">
        <v>17569585</v>
      </c>
      <c r="F61" s="14">
        <v>12130342</v>
      </c>
      <c r="G61" s="14">
        <v>2998040</v>
      </c>
      <c r="H61" s="14">
        <v>2657586</v>
      </c>
      <c r="I61" s="3">
        <v>17785941</v>
      </c>
      <c r="J61" s="52">
        <f t="shared" si="2"/>
        <v>122.50595364051678</v>
      </c>
      <c r="K61" s="52">
        <f>I61/$I$11*100</f>
        <v>126.20121447607804</v>
      </c>
    </row>
    <row r="62" spans="1:11" ht="15">
      <c r="A62" s="61">
        <v>41275</v>
      </c>
      <c r="B62" s="14">
        <v>11818115</v>
      </c>
      <c r="C62" s="14">
        <v>2963719</v>
      </c>
      <c r="D62" s="14">
        <v>2667984</v>
      </c>
      <c r="E62" s="14">
        <v>17449818</v>
      </c>
      <c r="F62" s="14">
        <v>12213552</v>
      </c>
      <c r="G62" s="14">
        <v>2979924</v>
      </c>
      <c r="H62" s="14">
        <v>2665804</v>
      </c>
      <c r="I62" s="3">
        <v>17861975</v>
      </c>
      <c r="J62" s="52">
        <f t="shared" si="2"/>
        <v>121.67086444804787</v>
      </c>
      <c r="K62" s="52">
        <f>I62/$I$11*100</f>
        <v>126.74071829774674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9" sqref="G9"/>
    </sheetView>
  </sheetViews>
  <sheetFormatPr defaultColWidth="8.8515625" defaultRowHeight="15"/>
  <cols>
    <col min="1" max="1" width="12.7109375" style="0" bestFit="1" customWidth="1"/>
    <col min="2" max="2" width="16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9.140625" style="0" customWidth="1"/>
    <col min="7" max="8" width="33.140625" style="0" customWidth="1"/>
    <col min="9" max="9" width="18.421875" style="0" customWidth="1"/>
    <col min="10" max="11" width="21.28125" style="0" bestFit="1" customWidth="1"/>
    <col min="12" max="13" width="32.421875" style="0" customWidth="1"/>
  </cols>
  <sheetData>
    <row r="1" spans="1:13" ht="45.75" thickBot="1">
      <c r="A1" s="12" t="s">
        <v>92</v>
      </c>
      <c r="B1" s="12" t="s">
        <v>175</v>
      </c>
      <c r="C1" s="95">
        <v>40909</v>
      </c>
      <c r="D1" s="96">
        <v>41244</v>
      </c>
      <c r="E1" s="95">
        <v>41275</v>
      </c>
      <c r="F1" s="42" t="s">
        <v>299</v>
      </c>
      <c r="G1" s="53" t="s">
        <v>292</v>
      </c>
      <c r="H1" s="15" t="s">
        <v>293</v>
      </c>
      <c r="I1" s="42" t="s">
        <v>298</v>
      </c>
      <c r="J1" s="74" t="s">
        <v>284</v>
      </c>
      <c r="K1" s="72" t="s">
        <v>289</v>
      </c>
      <c r="L1" s="53" t="s">
        <v>294</v>
      </c>
      <c r="M1" s="42" t="s">
        <v>295</v>
      </c>
    </row>
    <row r="2" spans="1:13" ht="15">
      <c r="A2" s="21">
        <v>1</v>
      </c>
      <c r="B2" s="22" t="s">
        <v>93</v>
      </c>
      <c r="C2" s="101">
        <v>33265</v>
      </c>
      <c r="D2" s="13">
        <v>36137</v>
      </c>
      <c r="E2" s="3">
        <v>35786</v>
      </c>
      <c r="F2" s="40">
        <f aca="true" t="shared" si="0" ref="F2:F33">E2/$E$83</f>
        <v>0.023508498559376926</v>
      </c>
      <c r="G2" s="40">
        <f aca="true" t="shared" si="1" ref="G2:G33">(E2-C2)/C2</f>
        <v>0.07578535998797535</v>
      </c>
      <c r="H2" s="25">
        <f aca="true" t="shared" si="2" ref="H2:H33">E2-C2</f>
        <v>2521</v>
      </c>
      <c r="I2" s="45">
        <f aca="true" t="shared" si="3" ref="I2:I33">H2/$H$83</f>
        <v>0.026629906621033508</v>
      </c>
      <c r="J2" s="3">
        <v>36053.72</v>
      </c>
      <c r="K2" s="13">
        <v>36236.75</v>
      </c>
      <c r="L2" s="45">
        <f aca="true" t="shared" si="4" ref="L2:L33">(K2-J2)/J2</f>
        <v>0.005076591264368804</v>
      </c>
      <c r="M2" s="13">
        <f aca="true" t="shared" si="5" ref="M2:M33">K2-J2</f>
        <v>183.02999999999884</v>
      </c>
    </row>
    <row r="3" spans="1:13" ht="15">
      <c r="A3" s="1">
        <v>2</v>
      </c>
      <c r="B3" s="23" t="s">
        <v>94</v>
      </c>
      <c r="C3" s="10">
        <v>4590</v>
      </c>
      <c r="D3" s="14">
        <v>5105</v>
      </c>
      <c r="E3" s="3">
        <v>4981</v>
      </c>
      <c r="F3" s="41">
        <f t="shared" si="0"/>
        <v>0.003272112874427331</v>
      </c>
      <c r="G3" s="41">
        <f t="shared" si="1"/>
        <v>0.08518518518518518</v>
      </c>
      <c r="H3" s="25">
        <f t="shared" si="2"/>
        <v>391</v>
      </c>
      <c r="I3" s="35">
        <f t="shared" si="3"/>
        <v>0.00413022351797862</v>
      </c>
      <c r="J3" s="3">
        <v>5062.492</v>
      </c>
      <c r="K3" s="14">
        <v>5104.833</v>
      </c>
      <c r="L3" s="35">
        <f t="shared" si="4"/>
        <v>0.008363667537647355</v>
      </c>
      <c r="M3" s="14">
        <f t="shared" si="5"/>
        <v>42.34099999999944</v>
      </c>
    </row>
    <row r="4" spans="1:13" ht="15">
      <c r="A4" s="1">
        <v>3</v>
      </c>
      <c r="B4" s="23" t="s">
        <v>95</v>
      </c>
      <c r="C4" s="10">
        <v>10029</v>
      </c>
      <c r="D4" s="14">
        <v>10765</v>
      </c>
      <c r="E4" s="3">
        <v>10471</v>
      </c>
      <c r="F4" s="41">
        <f t="shared" si="0"/>
        <v>0.0068785974519431</v>
      </c>
      <c r="G4" s="41">
        <f t="shared" si="1"/>
        <v>0.044072190647123345</v>
      </c>
      <c r="H4" s="25">
        <f t="shared" si="2"/>
        <v>442</v>
      </c>
      <c r="I4" s="35">
        <f t="shared" si="3"/>
        <v>0.004668948324671483</v>
      </c>
      <c r="J4" s="3">
        <v>10608.99</v>
      </c>
      <c r="K4" s="14">
        <v>10721.76</v>
      </c>
      <c r="L4" s="35">
        <f t="shared" si="4"/>
        <v>0.010629664086779273</v>
      </c>
      <c r="M4" s="14">
        <f t="shared" si="5"/>
        <v>112.77000000000044</v>
      </c>
    </row>
    <row r="5" spans="1:13" ht="15">
      <c r="A5" s="1">
        <v>4</v>
      </c>
      <c r="B5" s="23" t="s">
        <v>96</v>
      </c>
      <c r="C5" s="10">
        <v>1740</v>
      </c>
      <c r="D5" s="14">
        <v>2047</v>
      </c>
      <c r="E5" s="3">
        <v>1950</v>
      </c>
      <c r="F5" s="41">
        <f t="shared" si="0"/>
        <v>0.0012809917898280055</v>
      </c>
      <c r="G5" s="41">
        <f t="shared" si="1"/>
        <v>0.1206896551724138</v>
      </c>
      <c r="H5" s="25">
        <f t="shared" si="2"/>
        <v>210</v>
      </c>
      <c r="I5" s="35">
        <f t="shared" si="3"/>
        <v>0.0022182786157941437</v>
      </c>
      <c r="J5" s="3">
        <v>2048.779</v>
      </c>
      <c r="K5" s="14">
        <v>2066.323</v>
      </c>
      <c r="L5" s="35">
        <f t="shared" si="4"/>
        <v>0.008563149075620098</v>
      </c>
      <c r="M5" s="14">
        <f t="shared" si="5"/>
        <v>17.54399999999987</v>
      </c>
    </row>
    <row r="6" spans="1:13" ht="15">
      <c r="A6" s="1">
        <v>5</v>
      </c>
      <c r="B6" s="23" t="s">
        <v>97</v>
      </c>
      <c r="C6" s="10">
        <v>4739</v>
      </c>
      <c r="D6" s="14">
        <v>5144</v>
      </c>
      <c r="E6" s="3">
        <v>4980</v>
      </c>
      <c r="F6" s="41">
        <f t="shared" si="0"/>
        <v>0.0032714559555607524</v>
      </c>
      <c r="G6" s="41">
        <f t="shared" si="1"/>
        <v>0.050854610677358095</v>
      </c>
      <c r="H6" s="25">
        <f t="shared" si="2"/>
        <v>241</v>
      </c>
      <c r="I6" s="35">
        <f t="shared" si="3"/>
        <v>0.0025457387924113744</v>
      </c>
      <c r="J6" s="3">
        <v>5087.73</v>
      </c>
      <c r="K6" s="14">
        <v>5107.421</v>
      </c>
      <c r="L6" s="35">
        <f t="shared" si="4"/>
        <v>0.0038702918590414023</v>
      </c>
      <c r="M6" s="14">
        <f t="shared" si="5"/>
        <v>19.691000000000713</v>
      </c>
    </row>
    <row r="7" spans="1:13" ht="15">
      <c r="A7" s="1">
        <v>6</v>
      </c>
      <c r="B7" s="23" t="s">
        <v>98</v>
      </c>
      <c r="C7" s="10">
        <v>112997</v>
      </c>
      <c r="D7" s="14">
        <v>121131</v>
      </c>
      <c r="E7" s="3">
        <v>120142</v>
      </c>
      <c r="F7" s="41">
        <f>E7/$E$83</f>
        <v>0.07892354646846987</v>
      </c>
      <c r="G7" s="41">
        <f t="shared" si="1"/>
        <v>0.06323176721505881</v>
      </c>
      <c r="H7" s="25">
        <f t="shared" si="2"/>
        <v>7145</v>
      </c>
      <c r="I7" s="35">
        <f t="shared" si="3"/>
        <v>0.0754742890945198</v>
      </c>
      <c r="J7" s="3">
        <v>120915.3</v>
      </c>
      <c r="K7" s="14">
        <v>121501</v>
      </c>
      <c r="L7" s="35">
        <f t="shared" si="4"/>
        <v>0.004843886588380437</v>
      </c>
      <c r="M7" s="14">
        <f t="shared" si="5"/>
        <v>585.6999999999971</v>
      </c>
    </row>
    <row r="8" spans="1:13" ht="15">
      <c r="A8" s="1">
        <v>7</v>
      </c>
      <c r="B8" s="23" t="s">
        <v>99</v>
      </c>
      <c r="C8" s="10">
        <v>53995</v>
      </c>
      <c r="D8" s="14">
        <v>58310</v>
      </c>
      <c r="E8" s="3">
        <v>57621</v>
      </c>
      <c r="F8" s="41">
        <f t="shared" si="0"/>
        <v>0.0378523220111177</v>
      </c>
      <c r="G8" s="41">
        <f>(E8-C8)/C8</f>
        <v>0.06715436614501342</v>
      </c>
      <c r="H8" s="25">
        <f t="shared" si="2"/>
        <v>3626</v>
      </c>
      <c r="I8" s="35">
        <f t="shared" si="3"/>
        <v>0.038302277432712216</v>
      </c>
      <c r="J8" s="3">
        <v>60144.79</v>
      </c>
      <c r="K8" s="14">
        <v>60410.68</v>
      </c>
      <c r="L8" s="35">
        <f t="shared" si="4"/>
        <v>0.004420831796070772</v>
      </c>
      <c r="M8" s="14">
        <f t="shared" si="5"/>
        <v>265.8899999999994</v>
      </c>
    </row>
    <row r="9" spans="1:13" ht="15">
      <c r="A9" s="1">
        <v>8</v>
      </c>
      <c r="B9" s="23" t="s">
        <v>100</v>
      </c>
      <c r="C9" s="10">
        <v>2787</v>
      </c>
      <c r="D9" s="14">
        <v>3136</v>
      </c>
      <c r="E9" s="3">
        <v>3059</v>
      </c>
      <c r="F9" s="41">
        <f t="shared" si="0"/>
        <v>0.0020095148128635226</v>
      </c>
      <c r="G9" s="41">
        <f t="shared" si="1"/>
        <v>0.09759598134194475</v>
      </c>
      <c r="H9" s="25">
        <f t="shared" si="2"/>
        <v>272</v>
      </c>
      <c r="I9" s="35">
        <f t="shared" si="3"/>
        <v>0.002873198969028605</v>
      </c>
      <c r="J9" s="3">
        <v>3096.057</v>
      </c>
      <c r="K9" s="14">
        <v>3131.917</v>
      </c>
      <c r="L9" s="35">
        <f t="shared" si="4"/>
        <v>0.01158247409527671</v>
      </c>
      <c r="M9" s="14">
        <f t="shared" si="5"/>
        <v>35.86000000000013</v>
      </c>
    </row>
    <row r="10" spans="1:13" ht="15">
      <c r="A10" s="1">
        <v>9</v>
      </c>
      <c r="B10" s="23" t="s">
        <v>101</v>
      </c>
      <c r="C10" s="10">
        <v>21635</v>
      </c>
      <c r="D10" s="14">
        <v>23124</v>
      </c>
      <c r="E10" s="3">
        <v>22867</v>
      </c>
      <c r="F10" s="41">
        <f t="shared" si="0"/>
        <v>0.015021763722049745</v>
      </c>
      <c r="G10" s="41">
        <f t="shared" si="1"/>
        <v>0.05694476542639242</v>
      </c>
      <c r="H10" s="25">
        <f t="shared" si="2"/>
        <v>1232</v>
      </c>
      <c r="I10" s="35">
        <f t="shared" si="3"/>
        <v>0.013013901212658977</v>
      </c>
      <c r="J10" s="3">
        <v>23426.26</v>
      </c>
      <c r="K10" s="14">
        <v>23515.23</v>
      </c>
      <c r="L10" s="35">
        <f t="shared" si="4"/>
        <v>0.003797874692759372</v>
      </c>
      <c r="M10" s="14">
        <f t="shared" si="5"/>
        <v>88.97000000000116</v>
      </c>
    </row>
    <row r="11" spans="1:13" ht="15">
      <c r="A11" s="1">
        <v>10</v>
      </c>
      <c r="B11" s="23" t="s">
        <v>102</v>
      </c>
      <c r="C11" s="10">
        <v>23450</v>
      </c>
      <c r="D11" s="14">
        <v>24661</v>
      </c>
      <c r="E11" s="3">
        <v>24357</v>
      </c>
      <c r="F11" s="41">
        <f t="shared" si="0"/>
        <v>0.016000572833251656</v>
      </c>
      <c r="G11" s="41">
        <f t="shared" si="1"/>
        <v>0.03867803837953092</v>
      </c>
      <c r="H11" s="25">
        <f t="shared" si="2"/>
        <v>907</v>
      </c>
      <c r="I11" s="35">
        <f t="shared" si="3"/>
        <v>0.009580850973929946</v>
      </c>
      <c r="J11" s="3">
        <v>24730</v>
      </c>
      <c r="K11" s="14">
        <v>24798.63</v>
      </c>
      <c r="L11" s="35">
        <f t="shared" si="4"/>
        <v>0.0027751718560453304</v>
      </c>
      <c r="M11" s="14">
        <f t="shared" si="5"/>
        <v>68.63000000000102</v>
      </c>
    </row>
    <row r="12" spans="1:13" ht="15">
      <c r="A12" s="1">
        <v>11</v>
      </c>
      <c r="B12" s="23" t="s">
        <v>103</v>
      </c>
      <c r="C12" s="10">
        <v>3900</v>
      </c>
      <c r="D12" s="14">
        <v>4109</v>
      </c>
      <c r="E12" s="3">
        <v>4002</v>
      </c>
      <c r="F12" s="41">
        <f t="shared" si="0"/>
        <v>0.0026289893040470145</v>
      </c>
      <c r="G12" s="41">
        <f t="shared" si="1"/>
        <v>0.026153846153846153</v>
      </c>
      <c r="H12" s="25">
        <f t="shared" si="2"/>
        <v>102</v>
      </c>
      <c r="I12" s="35">
        <f t="shared" si="3"/>
        <v>0.001077449613385727</v>
      </c>
      <c r="J12" s="3">
        <v>4095.952</v>
      </c>
      <c r="K12" s="14">
        <v>4093.847</v>
      </c>
      <c r="L12" s="35">
        <f t="shared" si="4"/>
        <v>-0.000513922038148889</v>
      </c>
      <c r="M12" s="14">
        <f t="shared" si="5"/>
        <v>-2.105000000000018</v>
      </c>
    </row>
    <row r="13" spans="1:13" ht="15">
      <c r="A13" s="1">
        <v>12</v>
      </c>
      <c r="B13" s="23" t="s">
        <v>104</v>
      </c>
      <c r="C13" s="10">
        <v>1304</v>
      </c>
      <c r="D13" s="14">
        <v>1510</v>
      </c>
      <c r="E13" s="3">
        <v>1377</v>
      </c>
      <c r="F13" s="41">
        <f t="shared" si="0"/>
        <v>0.0009045772792785454</v>
      </c>
      <c r="G13" s="41">
        <f t="shared" si="1"/>
        <v>0.05598159509202454</v>
      </c>
      <c r="H13" s="25">
        <f t="shared" si="2"/>
        <v>73</v>
      </c>
      <c r="I13" s="35">
        <f t="shared" si="3"/>
        <v>0.0007711158997760595</v>
      </c>
      <c r="J13" s="3">
        <v>1518.256</v>
      </c>
      <c r="K13" s="14">
        <v>1514.312</v>
      </c>
      <c r="L13" s="35">
        <f t="shared" si="4"/>
        <v>-0.0025977173809951597</v>
      </c>
      <c r="M13" s="14">
        <f t="shared" si="5"/>
        <v>-3.9440000000001874</v>
      </c>
    </row>
    <row r="14" spans="1:13" ht="15">
      <c r="A14" s="1">
        <v>13</v>
      </c>
      <c r="B14" s="23" t="s">
        <v>105</v>
      </c>
      <c r="C14" s="10">
        <v>1995</v>
      </c>
      <c r="D14" s="14">
        <v>2337</v>
      </c>
      <c r="E14" s="3">
        <v>2160</v>
      </c>
      <c r="F14" s="41">
        <f t="shared" si="0"/>
        <v>0.001418944751809483</v>
      </c>
      <c r="G14" s="41">
        <f t="shared" si="1"/>
        <v>0.08270676691729323</v>
      </c>
      <c r="H14" s="25">
        <f t="shared" si="2"/>
        <v>165</v>
      </c>
      <c r="I14" s="35">
        <f t="shared" si="3"/>
        <v>0.00174293319812397</v>
      </c>
      <c r="J14" s="3">
        <v>2311.614</v>
      </c>
      <c r="K14" s="14">
        <v>2296.858</v>
      </c>
      <c r="L14" s="35">
        <f t="shared" si="4"/>
        <v>-0.006383418684953395</v>
      </c>
      <c r="M14" s="14">
        <f t="shared" si="5"/>
        <v>-14.755999999999858</v>
      </c>
    </row>
    <row r="15" spans="1:13" ht="15">
      <c r="A15" s="1">
        <v>14</v>
      </c>
      <c r="B15" s="23" t="s">
        <v>106</v>
      </c>
      <c r="C15" s="10">
        <v>5925</v>
      </c>
      <c r="D15" s="14">
        <v>6381</v>
      </c>
      <c r="E15" s="3">
        <v>6262</v>
      </c>
      <c r="F15" s="41">
        <f t="shared" si="0"/>
        <v>0.004113625942514344</v>
      </c>
      <c r="G15" s="41">
        <f t="shared" si="1"/>
        <v>0.05687763713080169</v>
      </c>
      <c r="H15" s="25">
        <f t="shared" si="2"/>
        <v>337</v>
      </c>
      <c r="I15" s="35">
        <f t="shared" si="3"/>
        <v>0.0035598090167744114</v>
      </c>
      <c r="J15" s="3">
        <v>6314.553</v>
      </c>
      <c r="K15" s="14">
        <v>6350.041</v>
      </c>
      <c r="L15" s="35">
        <f t="shared" si="4"/>
        <v>0.0056200335954105195</v>
      </c>
      <c r="M15" s="14">
        <f t="shared" si="5"/>
        <v>35.488000000000284</v>
      </c>
    </row>
    <row r="16" spans="1:13" ht="15">
      <c r="A16" s="1">
        <v>15</v>
      </c>
      <c r="B16" s="23" t="s">
        <v>107</v>
      </c>
      <c r="C16" s="10">
        <v>5051</v>
      </c>
      <c r="D16" s="14">
        <v>5367</v>
      </c>
      <c r="E16" s="3">
        <v>5212</v>
      </c>
      <c r="F16" s="41">
        <f t="shared" si="0"/>
        <v>0.003423861132606956</v>
      </c>
      <c r="G16" s="41">
        <f t="shared" si="1"/>
        <v>0.03187487626212631</v>
      </c>
      <c r="H16" s="25">
        <f t="shared" si="2"/>
        <v>161</v>
      </c>
      <c r="I16" s="35">
        <f t="shared" si="3"/>
        <v>0.0017006802721088435</v>
      </c>
      <c r="J16" s="3">
        <v>5305.782</v>
      </c>
      <c r="K16" s="14">
        <v>5281.288</v>
      </c>
      <c r="L16" s="35">
        <f t="shared" si="4"/>
        <v>-0.004616473123094879</v>
      </c>
      <c r="M16" s="14">
        <f t="shared" si="5"/>
        <v>-24.494000000000597</v>
      </c>
    </row>
    <row r="17" spans="1:13" ht="15">
      <c r="A17" s="1">
        <v>16</v>
      </c>
      <c r="B17" s="23" t="s">
        <v>108</v>
      </c>
      <c r="C17" s="10">
        <v>58521</v>
      </c>
      <c r="D17" s="14">
        <v>62739</v>
      </c>
      <c r="E17" s="3">
        <v>62354</v>
      </c>
      <c r="F17" s="41">
        <f t="shared" si="0"/>
        <v>0.040961519006633564</v>
      </c>
      <c r="G17" s="41">
        <f t="shared" si="1"/>
        <v>0.06549785547068573</v>
      </c>
      <c r="H17" s="25">
        <f t="shared" si="2"/>
        <v>3833</v>
      </c>
      <c r="I17" s="35">
        <f t="shared" si="3"/>
        <v>0.04048886635399501</v>
      </c>
      <c r="J17" s="3">
        <v>62787.4</v>
      </c>
      <c r="K17" s="14">
        <v>63090.11</v>
      </c>
      <c r="L17" s="35">
        <f t="shared" si="4"/>
        <v>0.004821190238805861</v>
      </c>
      <c r="M17" s="14">
        <f t="shared" si="5"/>
        <v>302.7099999999991</v>
      </c>
    </row>
    <row r="18" spans="1:13" ht="15">
      <c r="A18" s="1">
        <v>17</v>
      </c>
      <c r="B18" s="23" t="s">
        <v>109</v>
      </c>
      <c r="C18" s="10">
        <v>11382</v>
      </c>
      <c r="D18" s="14">
        <v>11985</v>
      </c>
      <c r="E18" s="3">
        <v>11805</v>
      </c>
      <c r="F18" s="41">
        <f t="shared" si="0"/>
        <v>0.007754927219958772</v>
      </c>
      <c r="G18" s="41">
        <f t="shared" si="1"/>
        <v>0.03716394306800211</v>
      </c>
      <c r="H18" s="25">
        <f t="shared" si="2"/>
        <v>423</v>
      </c>
      <c r="I18" s="35">
        <f t="shared" si="3"/>
        <v>0.004468246926099632</v>
      </c>
      <c r="J18" s="3">
        <v>11953.7</v>
      </c>
      <c r="K18" s="14">
        <v>11989.52</v>
      </c>
      <c r="L18" s="35">
        <f t="shared" si="4"/>
        <v>0.0029965617340237507</v>
      </c>
      <c r="M18" s="14">
        <f t="shared" si="5"/>
        <v>35.81999999999971</v>
      </c>
    </row>
    <row r="19" spans="1:13" ht="15">
      <c r="A19" s="1">
        <v>18</v>
      </c>
      <c r="B19" s="23" t="s">
        <v>110</v>
      </c>
      <c r="C19" s="10">
        <v>2489</v>
      </c>
      <c r="D19" s="14">
        <v>2661</v>
      </c>
      <c r="E19" s="3">
        <v>2574</v>
      </c>
      <c r="F19" s="41">
        <f t="shared" si="0"/>
        <v>0.0016909091625729672</v>
      </c>
      <c r="G19" s="41">
        <f t="shared" si="1"/>
        <v>0.034150261149055845</v>
      </c>
      <c r="H19" s="25">
        <f t="shared" si="2"/>
        <v>85</v>
      </c>
      <c r="I19" s="35">
        <f t="shared" si="3"/>
        <v>0.0008978746778214392</v>
      </c>
      <c r="J19" s="3">
        <v>2613.177</v>
      </c>
      <c r="K19" s="14">
        <v>2630.612</v>
      </c>
      <c r="L19" s="35">
        <f t="shared" si="4"/>
        <v>0.0066719552483432785</v>
      </c>
      <c r="M19" s="14">
        <f t="shared" si="5"/>
        <v>17.434999999999945</v>
      </c>
    </row>
    <row r="20" spans="1:13" ht="15">
      <c r="A20" s="1">
        <v>19</v>
      </c>
      <c r="B20" s="23" t="s">
        <v>111</v>
      </c>
      <c r="C20" s="10">
        <v>7317</v>
      </c>
      <c r="D20" s="14">
        <v>7854</v>
      </c>
      <c r="E20" s="3">
        <v>7632</v>
      </c>
      <c r="F20" s="41">
        <f t="shared" si="0"/>
        <v>0.00501360478972684</v>
      </c>
      <c r="G20" s="41">
        <f t="shared" si="1"/>
        <v>0.04305043050430504</v>
      </c>
      <c r="H20" s="25">
        <f t="shared" si="2"/>
        <v>315</v>
      </c>
      <c r="I20" s="35">
        <f t="shared" si="3"/>
        <v>0.0033274179236912156</v>
      </c>
      <c r="J20" s="3">
        <v>7753.451</v>
      </c>
      <c r="K20" s="14">
        <v>7773.065</v>
      </c>
      <c r="L20" s="35">
        <f t="shared" si="4"/>
        <v>0.0025297122532920604</v>
      </c>
      <c r="M20" s="14">
        <f t="shared" si="5"/>
        <v>19.613999999999578</v>
      </c>
    </row>
    <row r="21" spans="1:13" ht="15">
      <c r="A21" s="1">
        <v>20</v>
      </c>
      <c r="B21" s="23" t="s">
        <v>112</v>
      </c>
      <c r="C21" s="10">
        <v>20703</v>
      </c>
      <c r="D21" s="14">
        <v>21943</v>
      </c>
      <c r="E21" s="3">
        <v>21817</v>
      </c>
      <c r="F21" s="41">
        <f t="shared" si="0"/>
        <v>0.014331998912142357</v>
      </c>
      <c r="G21" s="41">
        <f t="shared" si="1"/>
        <v>0.05380862676906729</v>
      </c>
      <c r="H21" s="25">
        <f t="shared" si="2"/>
        <v>1114</v>
      </c>
      <c r="I21" s="35">
        <f t="shared" si="3"/>
        <v>0.011767439895212744</v>
      </c>
      <c r="J21" s="3">
        <v>21848.27</v>
      </c>
      <c r="K21" s="14">
        <v>21988.01</v>
      </c>
      <c r="L21" s="35">
        <f t="shared" si="4"/>
        <v>0.006395929746382572</v>
      </c>
      <c r="M21" s="14">
        <f t="shared" si="5"/>
        <v>139.73999999999796</v>
      </c>
    </row>
    <row r="22" spans="1:13" ht="15">
      <c r="A22" s="1">
        <v>21</v>
      </c>
      <c r="B22" s="23" t="s">
        <v>113</v>
      </c>
      <c r="C22" s="10">
        <v>10479</v>
      </c>
      <c r="D22" s="14">
        <v>11311</v>
      </c>
      <c r="E22" s="3">
        <v>11050</v>
      </c>
      <c r="F22" s="41">
        <f t="shared" si="0"/>
        <v>0.007258953475692031</v>
      </c>
      <c r="G22" s="41">
        <f t="shared" si="1"/>
        <v>0.05448993224544327</v>
      </c>
      <c r="H22" s="25">
        <f t="shared" si="2"/>
        <v>571</v>
      </c>
      <c r="I22" s="35">
        <f t="shared" si="3"/>
        <v>0.0060316051886593145</v>
      </c>
      <c r="J22" s="3">
        <v>11214.14</v>
      </c>
      <c r="K22" s="14">
        <v>11260.54</v>
      </c>
      <c r="L22" s="35">
        <f t="shared" si="4"/>
        <v>0.004137633380714122</v>
      </c>
      <c r="M22" s="14">
        <f t="shared" si="5"/>
        <v>46.400000000001455</v>
      </c>
    </row>
    <row r="23" spans="1:13" ht="15">
      <c r="A23" s="1">
        <v>22</v>
      </c>
      <c r="B23" s="23" t="s">
        <v>114</v>
      </c>
      <c r="C23" s="10">
        <v>8200</v>
      </c>
      <c r="D23" s="14">
        <v>8706</v>
      </c>
      <c r="E23" s="3">
        <v>8568</v>
      </c>
      <c r="F23" s="41">
        <f t="shared" si="0"/>
        <v>0.005628480848844283</v>
      </c>
      <c r="G23" s="41">
        <f t="shared" si="1"/>
        <v>0.0448780487804878</v>
      </c>
      <c r="H23" s="25">
        <f t="shared" si="2"/>
        <v>368</v>
      </c>
      <c r="I23" s="35">
        <f t="shared" si="3"/>
        <v>0.003887269193391642</v>
      </c>
      <c r="J23" s="3">
        <v>8673.383</v>
      </c>
      <c r="K23" s="14">
        <v>8708.661</v>
      </c>
      <c r="L23" s="35">
        <f t="shared" si="4"/>
        <v>0.004067386393521449</v>
      </c>
      <c r="M23" s="14">
        <f t="shared" si="5"/>
        <v>35.27800000000025</v>
      </c>
    </row>
    <row r="24" spans="1:13" ht="15">
      <c r="A24" s="1">
        <v>23</v>
      </c>
      <c r="B24" s="23" t="s">
        <v>115</v>
      </c>
      <c r="C24" s="10">
        <v>5720</v>
      </c>
      <c r="D24" s="14">
        <v>6128</v>
      </c>
      <c r="E24" s="3">
        <v>5927</v>
      </c>
      <c r="F24" s="41">
        <f t="shared" si="0"/>
        <v>0.003893558122210558</v>
      </c>
      <c r="G24" s="41">
        <f t="shared" si="1"/>
        <v>0.03618881118881119</v>
      </c>
      <c r="H24" s="25">
        <f t="shared" si="2"/>
        <v>207</v>
      </c>
      <c r="I24" s="35">
        <f t="shared" si="3"/>
        <v>0.002186588921282799</v>
      </c>
      <c r="J24" s="3">
        <v>6085.777</v>
      </c>
      <c r="K24" s="14">
        <v>6112.702</v>
      </c>
      <c r="L24" s="35">
        <f t="shared" si="4"/>
        <v>0.004424250182022802</v>
      </c>
      <c r="M24" s="14">
        <f t="shared" si="5"/>
        <v>26.925000000000182</v>
      </c>
    </row>
    <row r="25" spans="1:13" ht="15">
      <c r="A25" s="1">
        <v>24</v>
      </c>
      <c r="B25" s="23" t="s">
        <v>116</v>
      </c>
      <c r="C25" s="10">
        <v>2690</v>
      </c>
      <c r="D25" s="14">
        <v>3045</v>
      </c>
      <c r="E25" s="3">
        <v>2910</v>
      </c>
      <c r="F25" s="41">
        <f t="shared" si="0"/>
        <v>0.0019116339017433313</v>
      </c>
      <c r="G25" s="41">
        <f t="shared" si="1"/>
        <v>0.08178438661710037</v>
      </c>
      <c r="H25" s="25">
        <f t="shared" si="2"/>
        <v>220</v>
      </c>
      <c r="I25" s="35">
        <f t="shared" si="3"/>
        <v>0.00232391093083196</v>
      </c>
      <c r="J25" s="3">
        <v>3044.908</v>
      </c>
      <c r="K25" s="14">
        <v>3075.583</v>
      </c>
      <c r="L25" s="35">
        <f t="shared" si="4"/>
        <v>0.010074196001981072</v>
      </c>
      <c r="M25" s="14">
        <f t="shared" si="5"/>
        <v>30.675000000000182</v>
      </c>
    </row>
    <row r="26" spans="1:13" ht="15">
      <c r="A26" s="1">
        <v>25</v>
      </c>
      <c r="B26" s="23" t="s">
        <v>117</v>
      </c>
      <c r="C26" s="10">
        <v>7684</v>
      </c>
      <c r="D26" s="14">
        <v>8361</v>
      </c>
      <c r="E26" s="3">
        <v>8095</v>
      </c>
      <c r="F26" s="41">
        <f t="shared" si="0"/>
        <v>0.005317758224952669</v>
      </c>
      <c r="G26" s="41">
        <f t="shared" si="1"/>
        <v>0.053487766788131184</v>
      </c>
      <c r="H26" s="25">
        <f t="shared" si="2"/>
        <v>411</v>
      </c>
      <c r="I26" s="35">
        <f t="shared" si="3"/>
        <v>0.004341488148054253</v>
      </c>
      <c r="J26" s="3">
        <v>8202.179</v>
      </c>
      <c r="K26" s="14">
        <v>8241.087</v>
      </c>
      <c r="L26" s="35">
        <f t="shared" si="4"/>
        <v>0.004743617519198185</v>
      </c>
      <c r="M26" s="14">
        <f t="shared" si="5"/>
        <v>38.90799999999945</v>
      </c>
    </row>
    <row r="27" spans="1:13" ht="15">
      <c r="A27" s="1">
        <v>26</v>
      </c>
      <c r="B27" s="23" t="s">
        <v>118</v>
      </c>
      <c r="C27" s="10">
        <v>16823</v>
      </c>
      <c r="D27" s="14">
        <v>17726</v>
      </c>
      <c r="E27" s="3">
        <v>17498</v>
      </c>
      <c r="F27" s="41">
        <f t="shared" si="0"/>
        <v>0.01149476632738997</v>
      </c>
      <c r="G27" s="41">
        <f t="shared" si="1"/>
        <v>0.0401236402544136</v>
      </c>
      <c r="H27" s="25">
        <f t="shared" si="2"/>
        <v>675</v>
      </c>
      <c r="I27" s="35">
        <f t="shared" si="3"/>
        <v>0.007130181265052605</v>
      </c>
      <c r="J27" s="3">
        <v>17679.17</v>
      </c>
      <c r="K27" s="14">
        <v>17741.59</v>
      </c>
      <c r="L27" s="35">
        <f t="shared" si="4"/>
        <v>0.0035307087380234423</v>
      </c>
      <c r="M27" s="14">
        <f t="shared" si="5"/>
        <v>62.42000000000189</v>
      </c>
    </row>
    <row r="28" spans="1:13" ht="15">
      <c r="A28" s="1">
        <v>27</v>
      </c>
      <c r="B28" s="23" t="s">
        <v>119</v>
      </c>
      <c r="C28" s="10">
        <v>24868</v>
      </c>
      <c r="D28" s="14">
        <v>27544</v>
      </c>
      <c r="E28" s="3">
        <v>27509</v>
      </c>
      <c r="F28" s="41">
        <f t="shared" si="0"/>
        <v>0.018071181100706976</v>
      </c>
      <c r="G28" s="41">
        <f t="shared" si="1"/>
        <v>0.10620073990670742</v>
      </c>
      <c r="H28" s="25">
        <f t="shared" si="2"/>
        <v>2641</v>
      </c>
      <c r="I28" s="35">
        <f t="shared" si="3"/>
        <v>0.027897494401487304</v>
      </c>
      <c r="J28" s="3">
        <v>27777.97</v>
      </c>
      <c r="K28" s="14">
        <v>28016.05</v>
      </c>
      <c r="L28" s="35">
        <f t="shared" si="4"/>
        <v>0.008570820689920758</v>
      </c>
      <c r="M28" s="14">
        <f t="shared" si="5"/>
        <v>238.0799999999981</v>
      </c>
    </row>
    <row r="29" spans="1:13" ht="15">
      <c r="A29" s="1">
        <v>28</v>
      </c>
      <c r="B29" s="23" t="s">
        <v>120</v>
      </c>
      <c r="C29" s="10">
        <v>6513</v>
      </c>
      <c r="D29" s="14">
        <v>7131</v>
      </c>
      <c r="E29" s="3">
        <v>6936</v>
      </c>
      <c r="F29" s="41">
        <f t="shared" si="0"/>
        <v>0.004556389258588229</v>
      </c>
      <c r="G29" s="41">
        <f t="shared" si="1"/>
        <v>0.0649470290188853</v>
      </c>
      <c r="H29" s="25">
        <f t="shared" si="2"/>
        <v>423</v>
      </c>
      <c r="I29" s="35">
        <f t="shared" si="3"/>
        <v>0.004468246926099632</v>
      </c>
      <c r="J29" s="3">
        <v>7007.785</v>
      </c>
      <c r="K29" s="14">
        <v>7040.975</v>
      </c>
      <c r="L29" s="35">
        <f t="shared" si="4"/>
        <v>0.004736161283486938</v>
      </c>
      <c r="M29" s="14">
        <f t="shared" si="5"/>
        <v>33.19000000000051</v>
      </c>
    </row>
    <row r="30" spans="1:13" ht="15">
      <c r="A30" s="1">
        <v>29</v>
      </c>
      <c r="B30" s="23" t="s">
        <v>121</v>
      </c>
      <c r="C30" s="10">
        <v>1635</v>
      </c>
      <c r="D30" s="14">
        <v>1859</v>
      </c>
      <c r="E30" s="3">
        <v>1730</v>
      </c>
      <c r="F30" s="41">
        <f t="shared" si="0"/>
        <v>0.0011364696391807433</v>
      </c>
      <c r="G30" s="41">
        <f t="shared" si="1"/>
        <v>0.0581039755351682</v>
      </c>
      <c r="H30" s="25">
        <f t="shared" si="2"/>
        <v>95</v>
      </c>
      <c r="I30" s="35">
        <f t="shared" si="3"/>
        <v>0.0010035069928592555</v>
      </c>
      <c r="J30" s="3">
        <v>1880.122</v>
      </c>
      <c r="K30" s="14">
        <v>1877.797</v>
      </c>
      <c r="L30" s="35">
        <f t="shared" si="4"/>
        <v>-0.001236621878792996</v>
      </c>
      <c r="M30" s="14">
        <f t="shared" si="5"/>
        <v>-2.3250000000000455</v>
      </c>
    </row>
    <row r="31" spans="1:13" ht="15">
      <c r="A31" s="1">
        <v>30</v>
      </c>
      <c r="B31" s="23" t="s">
        <v>122</v>
      </c>
      <c r="C31" s="10">
        <v>867</v>
      </c>
      <c r="D31" s="14">
        <v>1021</v>
      </c>
      <c r="E31" s="3">
        <v>950</v>
      </c>
      <c r="F31" s="41">
        <f t="shared" si="0"/>
        <v>0.0006240729232495411</v>
      </c>
      <c r="G31" s="41">
        <f t="shared" si="1"/>
        <v>0.09573241061130335</v>
      </c>
      <c r="H31" s="25">
        <f t="shared" si="2"/>
        <v>83</v>
      </c>
      <c r="I31" s="35">
        <f t="shared" si="3"/>
        <v>0.0008767482148138759</v>
      </c>
      <c r="J31" s="3">
        <v>1002.204</v>
      </c>
      <c r="K31" s="14">
        <v>1015.241</v>
      </c>
      <c r="L31" s="35">
        <f t="shared" si="4"/>
        <v>0.013008329641470235</v>
      </c>
      <c r="M31" s="14">
        <f t="shared" si="5"/>
        <v>13.037000000000035</v>
      </c>
    </row>
    <row r="32" spans="1:13" ht="15">
      <c r="A32" s="1">
        <v>31</v>
      </c>
      <c r="B32" s="23" t="s">
        <v>123</v>
      </c>
      <c r="C32" s="10">
        <v>17300</v>
      </c>
      <c r="D32" s="14">
        <v>18919</v>
      </c>
      <c r="E32" s="3">
        <v>18671</v>
      </c>
      <c r="F32" s="41">
        <f t="shared" si="0"/>
        <v>0.012265332157886508</v>
      </c>
      <c r="G32" s="41">
        <f t="shared" si="1"/>
        <v>0.0792485549132948</v>
      </c>
      <c r="H32" s="25">
        <f t="shared" si="2"/>
        <v>1371</v>
      </c>
      <c r="I32" s="35">
        <f t="shared" si="3"/>
        <v>0.014482190391684625</v>
      </c>
      <c r="J32" s="3">
        <v>18913.44</v>
      </c>
      <c r="K32" s="14">
        <v>19038.26</v>
      </c>
      <c r="L32" s="35">
        <f t="shared" si="4"/>
        <v>0.006599539798154102</v>
      </c>
      <c r="M32" s="14">
        <f t="shared" si="5"/>
        <v>124.81999999999971</v>
      </c>
    </row>
    <row r="33" spans="1:13" ht="15">
      <c r="A33" s="1">
        <v>32</v>
      </c>
      <c r="B33" s="23" t="s">
        <v>124</v>
      </c>
      <c r="C33" s="10">
        <v>7111</v>
      </c>
      <c r="D33" s="14">
        <v>7638</v>
      </c>
      <c r="E33" s="3">
        <v>7575</v>
      </c>
      <c r="F33" s="41">
        <f t="shared" si="0"/>
        <v>0.004976160414331868</v>
      </c>
      <c r="G33" s="41">
        <f t="shared" si="1"/>
        <v>0.06525101954718042</v>
      </c>
      <c r="H33" s="25">
        <f t="shared" si="2"/>
        <v>464</v>
      </c>
      <c r="I33" s="35">
        <f t="shared" si="3"/>
        <v>0.004901339417754679</v>
      </c>
      <c r="J33" s="3">
        <v>7574.096</v>
      </c>
      <c r="K33" s="14">
        <v>7637.853</v>
      </c>
      <c r="L33" s="35">
        <f t="shared" si="4"/>
        <v>0.008417770252714056</v>
      </c>
      <c r="M33" s="14">
        <f t="shared" si="5"/>
        <v>63.75700000000052</v>
      </c>
    </row>
    <row r="34" spans="1:13" ht="15">
      <c r="A34" s="1">
        <v>33</v>
      </c>
      <c r="B34" s="23" t="s">
        <v>125</v>
      </c>
      <c r="C34" s="10">
        <v>29140</v>
      </c>
      <c r="D34" s="14">
        <v>30973</v>
      </c>
      <c r="E34" s="3">
        <v>30623</v>
      </c>
      <c r="F34" s="41">
        <f aca="true" t="shared" si="6" ref="F34:F65">E34/$E$83</f>
        <v>0.020116826451232313</v>
      </c>
      <c r="G34" s="41">
        <f aca="true" t="shared" si="7" ref="G34:G65">(E34-C34)/C34</f>
        <v>0.050892244337680165</v>
      </c>
      <c r="H34" s="25">
        <f aca="true" t="shared" si="8" ref="H34:H65">E34-C34</f>
        <v>1483</v>
      </c>
      <c r="I34" s="35">
        <f aca="true" t="shared" si="9" ref="I34:I65">H34/$H$83</f>
        <v>0.015665272320108167</v>
      </c>
      <c r="J34" s="3">
        <v>31103.96</v>
      </c>
      <c r="K34" s="14">
        <v>31200.67</v>
      </c>
      <c r="L34" s="35">
        <f aca="true" t="shared" si="10" ref="L34:L65">(K34-J34)/J34</f>
        <v>0.0031092503976985287</v>
      </c>
      <c r="M34" s="14">
        <f aca="true" t="shared" si="11" ref="M34:M65">K34-J34</f>
        <v>96.70999999999913</v>
      </c>
    </row>
    <row r="35" spans="1:13" ht="15">
      <c r="A35" s="1">
        <v>34</v>
      </c>
      <c r="B35" s="23" t="s">
        <v>126</v>
      </c>
      <c r="C35" s="10">
        <v>416421</v>
      </c>
      <c r="D35" s="14">
        <v>448773</v>
      </c>
      <c r="E35" s="3">
        <v>448261</v>
      </c>
      <c r="F35" s="41">
        <f t="shared" si="6"/>
        <v>0.29447110805132903</v>
      </c>
      <c r="G35" s="41">
        <f t="shared" si="7"/>
        <v>0.07646108145362505</v>
      </c>
      <c r="H35" s="25">
        <f t="shared" si="8"/>
        <v>31840</v>
      </c>
      <c r="I35" s="35">
        <f t="shared" si="9"/>
        <v>0.3363332910804073</v>
      </c>
      <c r="J35" s="3">
        <v>451464.3</v>
      </c>
      <c r="K35" s="14">
        <v>454257</v>
      </c>
      <c r="L35" s="35">
        <f t="shared" si="10"/>
        <v>0.006185871175195938</v>
      </c>
      <c r="M35" s="14">
        <f t="shared" si="11"/>
        <v>2792.7000000000116</v>
      </c>
    </row>
    <row r="36" spans="1:13" ht="15">
      <c r="A36" s="1">
        <v>35</v>
      </c>
      <c r="B36" s="23" t="s">
        <v>127</v>
      </c>
      <c r="C36" s="10">
        <v>102787</v>
      </c>
      <c r="D36" s="14">
        <v>108173</v>
      </c>
      <c r="E36" s="3">
        <v>107724</v>
      </c>
      <c r="F36" s="41">
        <f t="shared" si="6"/>
        <v>0.07076592798329849</v>
      </c>
      <c r="G36" s="41">
        <f t="shared" si="7"/>
        <v>0.048031365834200826</v>
      </c>
      <c r="H36" s="25">
        <f t="shared" si="8"/>
        <v>4937</v>
      </c>
      <c r="I36" s="35">
        <f t="shared" si="9"/>
        <v>0.052150673934169944</v>
      </c>
      <c r="J36" s="3">
        <v>108755.4</v>
      </c>
      <c r="K36" s="14">
        <v>109107.1</v>
      </c>
      <c r="L36" s="35">
        <f t="shared" si="10"/>
        <v>0.003233862410510298</v>
      </c>
      <c r="M36" s="14">
        <f t="shared" si="11"/>
        <v>351.70000000001164</v>
      </c>
    </row>
    <row r="37" spans="1:13" ht="15">
      <c r="A37" s="1">
        <v>36</v>
      </c>
      <c r="B37" s="23" t="s">
        <v>128</v>
      </c>
      <c r="C37" s="10">
        <v>2178</v>
      </c>
      <c r="D37" s="14">
        <v>2323</v>
      </c>
      <c r="E37" s="3">
        <v>2242</v>
      </c>
      <c r="F37" s="41">
        <f t="shared" si="6"/>
        <v>0.0014728120988689172</v>
      </c>
      <c r="G37" s="41">
        <f t="shared" si="7"/>
        <v>0.02938475665748393</v>
      </c>
      <c r="H37" s="25">
        <f t="shared" si="8"/>
        <v>64</v>
      </c>
      <c r="I37" s="35">
        <f t="shared" si="9"/>
        <v>0.0006760468162420247</v>
      </c>
      <c r="J37" s="3">
        <v>2330.082</v>
      </c>
      <c r="K37" s="14">
        <v>2339.116</v>
      </c>
      <c r="L37" s="35">
        <f t="shared" si="10"/>
        <v>0.0038771167709978046</v>
      </c>
      <c r="M37" s="14">
        <f t="shared" si="11"/>
        <v>9.034000000000106</v>
      </c>
    </row>
    <row r="38" spans="1:13" ht="15">
      <c r="A38" s="1">
        <v>37</v>
      </c>
      <c r="B38" s="23" t="s">
        <v>129</v>
      </c>
      <c r="C38" s="10">
        <v>5736</v>
      </c>
      <c r="D38" s="14">
        <v>6113</v>
      </c>
      <c r="E38" s="3">
        <v>5934</v>
      </c>
      <c r="F38" s="41">
        <f t="shared" si="6"/>
        <v>0.0038981565542766075</v>
      </c>
      <c r="G38" s="41">
        <f t="shared" si="7"/>
        <v>0.034518828451882845</v>
      </c>
      <c r="H38" s="25">
        <f t="shared" si="8"/>
        <v>198</v>
      </c>
      <c r="I38" s="35">
        <f t="shared" si="9"/>
        <v>0.002091519837748764</v>
      </c>
      <c r="J38" s="3">
        <v>6026.45</v>
      </c>
      <c r="K38" s="14">
        <v>6059.15</v>
      </c>
      <c r="L38" s="35">
        <f t="shared" si="10"/>
        <v>0.005426080030532041</v>
      </c>
      <c r="M38" s="14">
        <f t="shared" si="11"/>
        <v>32.69999999999982</v>
      </c>
    </row>
    <row r="39" spans="1:13" ht="15">
      <c r="A39" s="1">
        <v>38</v>
      </c>
      <c r="B39" s="23" t="s">
        <v>130</v>
      </c>
      <c r="C39" s="10">
        <v>23237</v>
      </c>
      <c r="D39" s="14">
        <v>24944</v>
      </c>
      <c r="E39" s="3">
        <v>24571</v>
      </c>
      <c r="F39" s="41">
        <f t="shared" si="6"/>
        <v>0.016141153470699447</v>
      </c>
      <c r="G39" s="41">
        <f t="shared" si="7"/>
        <v>0.057408443430735465</v>
      </c>
      <c r="H39" s="25">
        <f t="shared" si="8"/>
        <v>1334</v>
      </c>
      <c r="I39" s="35">
        <f t="shared" si="9"/>
        <v>0.014091350826044704</v>
      </c>
      <c r="J39" s="3">
        <v>24950.79</v>
      </c>
      <c r="K39" s="14">
        <v>25054.73</v>
      </c>
      <c r="L39" s="35">
        <f t="shared" si="10"/>
        <v>0.004165799960642476</v>
      </c>
      <c r="M39" s="14">
        <f t="shared" si="11"/>
        <v>103.93999999999869</v>
      </c>
    </row>
    <row r="40" spans="1:13" ht="15">
      <c r="A40" s="1">
        <v>39</v>
      </c>
      <c r="B40" s="23" t="s">
        <v>131</v>
      </c>
      <c r="C40" s="10">
        <v>6860</v>
      </c>
      <c r="D40" s="14">
        <v>7187</v>
      </c>
      <c r="E40" s="3">
        <v>7067</v>
      </c>
      <c r="F40" s="41">
        <f t="shared" si="6"/>
        <v>0.004642445630110008</v>
      </c>
      <c r="G40" s="41">
        <f t="shared" si="7"/>
        <v>0.030174927113702624</v>
      </c>
      <c r="H40" s="25">
        <f t="shared" si="8"/>
        <v>207</v>
      </c>
      <c r="I40" s="35">
        <f t="shared" si="9"/>
        <v>0.002186588921282799</v>
      </c>
      <c r="J40" s="3">
        <v>7095.9</v>
      </c>
      <c r="K40" s="14">
        <v>7117.515</v>
      </c>
      <c r="L40" s="35">
        <f t="shared" si="10"/>
        <v>0.003046125227243999</v>
      </c>
      <c r="M40" s="14">
        <f t="shared" si="11"/>
        <v>21.61500000000069</v>
      </c>
    </row>
    <row r="41" spans="1:13" ht="15">
      <c r="A41" s="1">
        <v>40</v>
      </c>
      <c r="B41" s="23" t="s">
        <v>132</v>
      </c>
      <c r="C41" s="10">
        <v>3008</v>
      </c>
      <c r="D41" s="14">
        <v>3213</v>
      </c>
      <c r="E41" s="3">
        <v>3143</v>
      </c>
      <c r="F41" s="41">
        <f t="shared" si="6"/>
        <v>0.0020646959976561136</v>
      </c>
      <c r="G41" s="41">
        <f t="shared" si="7"/>
        <v>0.04488031914893617</v>
      </c>
      <c r="H41" s="25">
        <f t="shared" si="8"/>
        <v>135</v>
      </c>
      <c r="I41" s="35">
        <f t="shared" si="9"/>
        <v>0.001426036253010521</v>
      </c>
      <c r="J41" s="3">
        <v>3188.658</v>
      </c>
      <c r="K41" s="14">
        <v>3214.487</v>
      </c>
      <c r="L41" s="35">
        <f t="shared" si="10"/>
        <v>0.008100272904776924</v>
      </c>
      <c r="M41" s="14">
        <f t="shared" si="11"/>
        <v>25.82900000000018</v>
      </c>
    </row>
    <row r="42" spans="1:13" ht="15">
      <c r="A42" s="1">
        <v>41</v>
      </c>
      <c r="B42" s="23" t="s">
        <v>133</v>
      </c>
      <c r="C42" s="10">
        <v>34056</v>
      </c>
      <c r="D42" s="14">
        <v>36875</v>
      </c>
      <c r="E42" s="3">
        <v>36673</v>
      </c>
      <c r="F42" s="41">
        <f t="shared" si="6"/>
        <v>0.024091185594032023</v>
      </c>
      <c r="G42" s="41">
        <f t="shared" si="7"/>
        <v>0.07684402161146348</v>
      </c>
      <c r="H42" s="25">
        <f t="shared" si="8"/>
        <v>2617</v>
      </c>
      <c r="I42" s="35">
        <f t="shared" si="9"/>
        <v>0.027643976845396545</v>
      </c>
      <c r="J42" s="3">
        <v>36718.66</v>
      </c>
      <c r="K42" s="14">
        <v>36953.17</v>
      </c>
      <c r="L42" s="35">
        <f t="shared" si="10"/>
        <v>0.006386670973287008</v>
      </c>
      <c r="M42" s="14">
        <f t="shared" si="11"/>
        <v>234.50999999999476</v>
      </c>
    </row>
    <row r="43" spans="1:13" ht="15">
      <c r="A43" s="1">
        <v>42</v>
      </c>
      <c r="B43" s="23" t="s">
        <v>134</v>
      </c>
      <c r="C43" s="10">
        <v>34705</v>
      </c>
      <c r="D43" s="14">
        <v>37945</v>
      </c>
      <c r="E43" s="3">
        <v>37397</v>
      </c>
      <c r="F43" s="41">
        <f t="shared" si="6"/>
        <v>0.024566794853434833</v>
      </c>
      <c r="G43" s="41">
        <f t="shared" si="7"/>
        <v>0.07756807376458724</v>
      </c>
      <c r="H43" s="25">
        <f t="shared" si="8"/>
        <v>2692</v>
      </c>
      <c r="I43" s="35">
        <f t="shared" si="9"/>
        <v>0.028436219208180166</v>
      </c>
      <c r="J43" s="3">
        <v>37922.1</v>
      </c>
      <c r="K43" s="14">
        <v>38159.8</v>
      </c>
      <c r="L43" s="35">
        <f t="shared" si="10"/>
        <v>0.006268112789112532</v>
      </c>
      <c r="M43" s="14">
        <f t="shared" si="11"/>
        <v>237.70000000000437</v>
      </c>
    </row>
    <row r="44" spans="1:13" ht="15">
      <c r="A44" s="1">
        <v>43</v>
      </c>
      <c r="B44" s="23" t="s">
        <v>135</v>
      </c>
      <c r="C44" s="10">
        <v>8941</v>
      </c>
      <c r="D44" s="14">
        <v>9841</v>
      </c>
      <c r="E44" s="3">
        <v>9626</v>
      </c>
      <c r="F44" s="41">
        <f t="shared" si="6"/>
        <v>0.006323501009684298</v>
      </c>
      <c r="G44" s="41">
        <f t="shared" si="7"/>
        <v>0.07661335421093837</v>
      </c>
      <c r="H44" s="25">
        <f t="shared" si="8"/>
        <v>685</v>
      </c>
      <c r="I44" s="35">
        <f t="shared" si="9"/>
        <v>0.007235813580090422</v>
      </c>
      <c r="J44" s="3">
        <v>9715.568</v>
      </c>
      <c r="K44" s="14">
        <v>9796.203</v>
      </c>
      <c r="L44" s="35">
        <f t="shared" si="10"/>
        <v>0.008299566221964606</v>
      </c>
      <c r="M44" s="14">
        <f t="shared" si="11"/>
        <v>80.63500000000022</v>
      </c>
    </row>
    <row r="45" spans="1:13" ht="15">
      <c r="A45" s="1">
        <v>44</v>
      </c>
      <c r="B45" s="23" t="s">
        <v>136</v>
      </c>
      <c r="C45" s="10">
        <v>8831</v>
      </c>
      <c r="D45" s="14">
        <v>9768</v>
      </c>
      <c r="E45" s="3">
        <v>9514</v>
      </c>
      <c r="F45" s="41">
        <f t="shared" si="6"/>
        <v>0.00624992609662751</v>
      </c>
      <c r="G45" s="41">
        <f t="shared" si="7"/>
        <v>0.07734118446382063</v>
      </c>
      <c r="H45" s="25">
        <f t="shared" si="8"/>
        <v>683</v>
      </c>
      <c r="I45" s="35">
        <f t="shared" si="9"/>
        <v>0.007214687117082858</v>
      </c>
      <c r="J45" s="3">
        <v>9662.947</v>
      </c>
      <c r="K45" s="14">
        <v>9712.362</v>
      </c>
      <c r="L45" s="35">
        <f t="shared" si="10"/>
        <v>0.005113864331450752</v>
      </c>
      <c r="M45" s="14">
        <f t="shared" si="11"/>
        <v>49.414999999999054</v>
      </c>
    </row>
    <row r="46" spans="1:13" ht="15">
      <c r="A46" s="1">
        <v>45</v>
      </c>
      <c r="B46" s="23" t="s">
        <v>137</v>
      </c>
      <c r="C46" s="10">
        <v>22746</v>
      </c>
      <c r="D46" s="14">
        <v>24417</v>
      </c>
      <c r="E46" s="3">
        <v>24031</v>
      </c>
      <c r="F46" s="41">
        <f t="shared" si="6"/>
        <v>0.015786417282747076</v>
      </c>
      <c r="G46" s="41">
        <f t="shared" si="7"/>
        <v>0.0564934493976963</v>
      </c>
      <c r="H46" s="25">
        <f t="shared" si="8"/>
        <v>1285</v>
      </c>
      <c r="I46" s="35">
        <f t="shared" si="9"/>
        <v>0.013573752482359404</v>
      </c>
      <c r="J46" s="3">
        <v>24102.37</v>
      </c>
      <c r="K46" s="14">
        <v>24192.53</v>
      </c>
      <c r="L46" s="35">
        <f t="shared" si="10"/>
        <v>0.003740710975725618</v>
      </c>
      <c r="M46" s="14">
        <f t="shared" si="11"/>
        <v>90.15999999999985</v>
      </c>
    </row>
    <row r="47" spans="1:13" ht="15">
      <c r="A47" s="1">
        <v>46</v>
      </c>
      <c r="B47" s="23" t="s">
        <v>138</v>
      </c>
      <c r="C47" s="10">
        <v>10281</v>
      </c>
      <c r="D47" s="14">
        <v>11403</v>
      </c>
      <c r="E47" s="3">
        <v>11236</v>
      </c>
      <c r="F47" s="41">
        <f t="shared" si="6"/>
        <v>0.007381140384875626</v>
      </c>
      <c r="G47" s="41">
        <f t="shared" si="7"/>
        <v>0.09288979671238207</v>
      </c>
      <c r="H47" s="25">
        <f t="shared" si="8"/>
        <v>955</v>
      </c>
      <c r="I47" s="35">
        <f t="shared" si="9"/>
        <v>0.010087886086111462</v>
      </c>
      <c r="J47" s="3">
        <v>11379.01</v>
      </c>
      <c r="K47" s="14">
        <v>11461.59</v>
      </c>
      <c r="L47" s="35">
        <f t="shared" si="10"/>
        <v>0.007257221849703966</v>
      </c>
      <c r="M47" s="14">
        <f t="shared" si="11"/>
        <v>82.57999999999993</v>
      </c>
    </row>
    <row r="48" spans="1:13" ht="15">
      <c r="A48" s="1">
        <v>47</v>
      </c>
      <c r="B48" s="23" t="s">
        <v>139</v>
      </c>
      <c r="C48" s="10">
        <v>3448</v>
      </c>
      <c r="D48" s="14">
        <v>4092</v>
      </c>
      <c r="E48" s="3">
        <v>3937</v>
      </c>
      <c r="F48" s="41">
        <f t="shared" si="6"/>
        <v>0.0025862895777194143</v>
      </c>
      <c r="G48" s="41">
        <f t="shared" si="7"/>
        <v>0.14182134570765662</v>
      </c>
      <c r="H48" s="25">
        <f t="shared" si="8"/>
        <v>489</v>
      </c>
      <c r="I48" s="35">
        <f t="shared" si="9"/>
        <v>0.005165420205349221</v>
      </c>
      <c r="J48" s="3">
        <v>4038.842</v>
      </c>
      <c r="K48" s="14">
        <v>4066.807</v>
      </c>
      <c r="L48" s="35">
        <f t="shared" si="10"/>
        <v>0.006924014358571018</v>
      </c>
      <c r="M48" s="14">
        <f t="shared" si="11"/>
        <v>27.96499999999969</v>
      </c>
    </row>
    <row r="49" spans="1:13" ht="15">
      <c r="A49" s="1">
        <v>48</v>
      </c>
      <c r="B49" s="23" t="s">
        <v>140</v>
      </c>
      <c r="C49" s="10">
        <v>27310</v>
      </c>
      <c r="D49" s="14">
        <v>29194</v>
      </c>
      <c r="E49" s="3">
        <v>28881</v>
      </c>
      <c r="F49" s="41">
        <f t="shared" si="6"/>
        <v>0.01897247378565263</v>
      </c>
      <c r="G49" s="41">
        <f t="shared" si="7"/>
        <v>0.05752471622116441</v>
      </c>
      <c r="H49" s="25">
        <f t="shared" si="8"/>
        <v>1571</v>
      </c>
      <c r="I49" s="35">
        <f t="shared" si="9"/>
        <v>0.01659483669244095</v>
      </c>
      <c r="J49" s="3">
        <v>30412.28</v>
      </c>
      <c r="K49" s="14">
        <v>30553.51</v>
      </c>
      <c r="L49" s="35">
        <f t="shared" si="10"/>
        <v>0.004643847814106656</v>
      </c>
      <c r="M49" s="14">
        <f t="shared" si="11"/>
        <v>141.22999999999956</v>
      </c>
    </row>
    <row r="50" spans="1:13" ht="15">
      <c r="A50" s="1">
        <v>49</v>
      </c>
      <c r="B50" s="23" t="s">
        <v>141</v>
      </c>
      <c r="C50" s="10">
        <v>1436</v>
      </c>
      <c r="D50" s="14">
        <v>1645</v>
      </c>
      <c r="E50" s="3">
        <v>1560</v>
      </c>
      <c r="F50" s="41">
        <f t="shared" si="6"/>
        <v>0.0010247934318624043</v>
      </c>
      <c r="G50" s="41">
        <f t="shared" si="7"/>
        <v>0.08635097493036212</v>
      </c>
      <c r="H50" s="25">
        <f t="shared" si="8"/>
        <v>124</v>
      </c>
      <c r="I50" s="35">
        <f t="shared" si="9"/>
        <v>0.001309840706468923</v>
      </c>
      <c r="J50" s="3">
        <v>1640.953</v>
      </c>
      <c r="K50" s="14">
        <v>1658.835</v>
      </c>
      <c r="L50" s="35">
        <f t="shared" si="10"/>
        <v>0.010897326126951877</v>
      </c>
      <c r="M50" s="14">
        <f t="shared" si="11"/>
        <v>17.882000000000062</v>
      </c>
    </row>
    <row r="51" spans="1:13" ht="15">
      <c r="A51" s="1">
        <v>50</v>
      </c>
      <c r="B51" s="23" t="s">
        <v>142</v>
      </c>
      <c r="C51" s="10">
        <v>4753</v>
      </c>
      <c r="D51" s="14">
        <v>5067</v>
      </c>
      <c r="E51" s="3">
        <v>4993</v>
      </c>
      <c r="F51" s="41">
        <f t="shared" si="6"/>
        <v>0.0032799959008262725</v>
      </c>
      <c r="G51" s="41">
        <f t="shared" si="7"/>
        <v>0.05049442457395329</v>
      </c>
      <c r="H51" s="25">
        <f t="shared" si="8"/>
        <v>240</v>
      </c>
      <c r="I51" s="35">
        <f t="shared" si="9"/>
        <v>0.0025351755609075927</v>
      </c>
      <c r="J51" s="3">
        <v>5078.649</v>
      </c>
      <c r="K51" s="14">
        <v>5112.967</v>
      </c>
      <c r="L51" s="35">
        <f t="shared" si="10"/>
        <v>0.006757308882736196</v>
      </c>
      <c r="M51" s="14">
        <f t="shared" si="11"/>
        <v>34.3179999999993</v>
      </c>
    </row>
    <row r="52" spans="1:13" ht="15">
      <c r="A52" s="1">
        <v>51</v>
      </c>
      <c r="B52" s="23" t="s">
        <v>143</v>
      </c>
      <c r="C52" s="10">
        <v>4199</v>
      </c>
      <c r="D52" s="14">
        <v>4737</v>
      </c>
      <c r="E52" s="3">
        <v>4580</v>
      </c>
      <c r="F52" s="41">
        <f t="shared" si="6"/>
        <v>0.0030086884089293667</v>
      </c>
      <c r="G52" s="41">
        <f t="shared" si="7"/>
        <v>0.0907358894974994</v>
      </c>
      <c r="H52" s="25">
        <f t="shared" si="8"/>
        <v>381</v>
      </c>
      <c r="I52" s="35">
        <f t="shared" si="9"/>
        <v>0.004024591202940804</v>
      </c>
      <c r="J52" s="3">
        <v>4712.274</v>
      </c>
      <c r="K52" s="14">
        <v>4749.846</v>
      </c>
      <c r="L52" s="35">
        <f t="shared" si="10"/>
        <v>0.007973220572487763</v>
      </c>
      <c r="M52" s="14">
        <f t="shared" si="11"/>
        <v>37.57199999999921</v>
      </c>
    </row>
    <row r="53" spans="1:13" ht="15">
      <c r="A53" s="1">
        <v>52</v>
      </c>
      <c r="B53" s="23" t="s">
        <v>144</v>
      </c>
      <c r="C53" s="10">
        <v>10197</v>
      </c>
      <c r="D53" s="14">
        <v>10738</v>
      </c>
      <c r="E53" s="3">
        <v>10398</v>
      </c>
      <c r="F53" s="41">
        <f t="shared" si="6"/>
        <v>0.006830642374682872</v>
      </c>
      <c r="G53" s="41">
        <f t="shared" si="7"/>
        <v>0.01971167990585466</v>
      </c>
      <c r="H53" s="25">
        <f t="shared" si="8"/>
        <v>201</v>
      </c>
      <c r="I53" s="35">
        <f t="shared" si="9"/>
        <v>0.002123209532260109</v>
      </c>
      <c r="J53" s="3">
        <v>10536.9</v>
      </c>
      <c r="K53" s="14">
        <v>10529.79</v>
      </c>
      <c r="L53" s="35">
        <f t="shared" si="10"/>
        <v>-0.0006747715172392984</v>
      </c>
      <c r="M53" s="14">
        <f t="shared" si="11"/>
        <v>-7.109999999998763</v>
      </c>
    </row>
    <row r="54" spans="1:13" ht="15">
      <c r="A54" s="1">
        <v>53</v>
      </c>
      <c r="B54" s="23" t="s">
        <v>145</v>
      </c>
      <c r="C54" s="10">
        <v>5336</v>
      </c>
      <c r="D54" s="14">
        <v>5676</v>
      </c>
      <c r="E54" s="3">
        <v>5597</v>
      </c>
      <c r="F54" s="41">
        <f t="shared" si="6"/>
        <v>0.0036767748962396652</v>
      </c>
      <c r="G54" s="41">
        <f t="shared" si="7"/>
        <v>0.04891304347826087</v>
      </c>
      <c r="H54" s="25">
        <f t="shared" si="8"/>
        <v>261</v>
      </c>
      <c r="I54" s="35">
        <f t="shared" si="9"/>
        <v>0.0027570034224870072</v>
      </c>
      <c r="J54" s="3">
        <v>5592.157</v>
      </c>
      <c r="K54" s="14">
        <v>5609.702</v>
      </c>
      <c r="L54" s="35">
        <f t="shared" si="10"/>
        <v>0.0031374297967671637</v>
      </c>
      <c r="M54" s="14">
        <f t="shared" si="11"/>
        <v>17.545000000000073</v>
      </c>
    </row>
    <row r="55" spans="1:13" ht="15">
      <c r="A55" s="1">
        <v>54</v>
      </c>
      <c r="B55" s="23" t="s">
        <v>146</v>
      </c>
      <c r="C55" s="10">
        <v>16724</v>
      </c>
      <c r="D55" s="14">
        <v>18081</v>
      </c>
      <c r="E55" s="3">
        <v>17906</v>
      </c>
      <c r="F55" s="41">
        <f t="shared" si="6"/>
        <v>0.011762789224953983</v>
      </c>
      <c r="G55" s="41">
        <f t="shared" si="7"/>
        <v>0.07067687156182731</v>
      </c>
      <c r="H55" s="25">
        <f t="shared" si="8"/>
        <v>1182</v>
      </c>
      <c r="I55" s="35">
        <f t="shared" si="9"/>
        <v>0.012485739637469895</v>
      </c>
      <c r="J55" s="3">
        <v>18001.87</v>
      </c>
      <c r="K55" s="14">
        <v>18084.04</v>
      </c>
      <c r="L55" s="35">
        <f t="shared" si="10"/>
        <v>0.004564525796486803</v>
      </c>
      <c r="M55" s="14">
        <f t="shared" si="11"/>
        <v>82.17000000000189</v>
      </c>
    </row>
    <row r="56" spans="1:13" ht="15">
      <c r="A56" s="1">
        <v>55</v>
      </c>
      <c r="B56" s="23" t="s">
        <v>147</v>
      </c>
      <c r="C56" s="10">
        <v>19458</v>
      </c>
      <c r="D56" s="14">
        <v>21010</v>
      </c>
      <c r="E56" s="3">
        <v>20652</v>
      </c>
      <c r="F56" s="41">
        <f t="shared" si="6"/>
        <v>0.013566688432578446</v>
      </c>
      <c r="G56" s="41">
        <f t="shared" si="7"/>
        <v>0.061362935553499844</v>
      </c>
      <c r="H56" s="25">
        <f t="shared" si="8"/>
        <v>1194</v>
      </c>
      <c r="I56" s="35">
        <f t="shared" si="9"/>
        <v>0.012612498415515275</v>
      </c>
      <c r="J56" s="3">
        <v>20756.81</v>
      </c>
      <c r="K56" s="14">
        <v>20829.55</v>
      </c>
      <c r="L56" s="35">
        <f t="shared" si="10"/>
        <v>0.0035043920525359125</v>
      </c>
      <c r="M56" s="14">
        <f t="shared" si="11"/>
        <v>72.73999999999796</v>
      </c>
    </row>
    <row r="57" spans="1:13" ht="15">
      <c r="A57" s="1">
        <v>56</v>
      </c>
      <c r="B57" s="23" t="s">
        <v>148</v>
      </c>
      <c r="C57" s="10">
        <v>1533</v>
      </c>
      <c r="D57" s="14">
        <v>1726</v>
      </c>
      <c r="E57" s="3">
        <v>1689</v>
      </c>
      <c r="F57" s="41">
        <f t="shared" si="6"/>
        <v>0.0011095359656510264</v>
      </c>
      <c r="G57" s="41">
        <f t="shared" si="7"/>
        <v>0.10176125244618395</v>
      </c>
      <c r="H57" s="25">
        <f t="shared" si="8"/>
        <v>156</v>
      </c>
      <c r="I57" s="35">
        <f t="shared" si="9"/>
        <v>0.0016478641145899354</v>
      </c>
      <c r="J57" s="3">
        <v>1692.993</v>
      </c>
      <c r="K57" s="14">
        <v>1728.593</v>
      </c>
      <c r="L57" s="35">
        <f t="shared" si="10"/>
        <v>0.021027848313607992</v>
      </c>
      <c r="M57" s="14">
        <f t="shared" si="11"/>
        <v>35.600000000000136</v>
      </c>
    </row>
    <row r="58" spans="1:13" ht="15">
      <c r="A58" s="1">
        <v>57</v>
      </c>
      <c r="B58" s="23" t="s">
        <v>149</v>
      </c>
      <c r="C58" s="10">
        <v>3325</v>
      </c>
      <c r="D58" s="14">
        <v>3480</v>
      </c>
      <c r="E58" s="3">
        <v>3406</v>
      </c>
      <c r="F58" s="41">
        <f t="shared" si="6"/>
        <v>0.00223746565956625</v>
      </c>
      <c r="G58" s="41">
        <f t="shared" si="7"/>
        <v>0.024360902255639097</v>
      </c>
      <c r="H58" s="25">
        <f t="shared" si="8"/>
        <v>81</v>
      </c>
      <c r="I58" s="35">
        <f t="shared" si="9"/>
        <v>0.0008556217518063126</v>
      </c>
      <c r="J58" s="3">
        <v>3456.169</v>
      </c>
      <c r="K58" s="14">
        <v>3466.533</v>
      </c>
      <c r="L58" s="35">
        <f t="shared" si="10"/>
        <v>0.0029986959549721188</v>
      </c>
      <c r="M58" s="14">
        <f t="shared" si="11"/>
        <v>10.364000000000033</v>
      </c>
    </row>
    <row r="59" spans="1:13" ht="15">
      <c r="A59" s="1">
        <v>58</v>
      </c>
      <c r="B59" s="23" t="s">
        <v>150</v>
      </c>
      <c r="C59" s="10">
        <v>7177</v>
      </c>
      <c r="D59" s="14">
        <v>7830</v>
      </c>
      <c r="E59" s="3">
        <v>7496</v>
      </c>
      <c r="F59" s="41">
        <f t="shared" si="6"/>
        <v>0.004924263823872169</v>
      </c>
      <c r="G59" s="41">
        <f t="shared" si="7"/>
        <v>0.04444754075519019</v>
      </c>
      <c r="H59" s="25">
        <f t="shared" si="8"/>
        <v>319</v>
      </c>
      <c r="I59" s="35">
        <f t="shared" si="9"/>
        <v>0.003369670849706342</v>
      </c>
      <c r="J59" s="3">
        <v>7761.08</v>
      </c>
      <c r="K59" s="14">
        <v>7810.757</v>
      </c>
      <c r="L59" s="35">
        <f t="shared" si="10"/>
        <v>0.006400784426909616</v>
      </c>
      <c r="M59" s="14">
        <f t="shared" si="11"/>
        <v>49.67699999999968</v>
      </c>
    </row>
    <row r="60" spans="1:13" ht="15">
      <c r="A60" s="1">
        <v>59</v>
      </c>
      <c r="B60" s="23" t="s">
        <v>151</v>
      </c>
      <c r="C60" s="10">
        <v>17936</v>
      </c>
      <c r="D60" s="14">
        <v>19332</v>
      </c>
      <c r="E60" s="3">
        <v>19103</v>
      </c>
      <c r="F60" s="41">
        <f t="shared" si="6"/>
        <v>0.012549121108248405</v>
      </c>
      <c r="G60" s="41">
        <f t="shared" si="7"/>
        <v>0.06506467439785905</v>
      </c>
      <c r="H60" s="25">
        <f t="shared" si="8"/>
        <v>1167</v>
      </c>
      <c r="I60" s="35">
        <f t="shared" si="9"/>
        <v>0.01232729116491317</v>
      </c>
      <c r="J60" s="3">
        <v>19389.33</v>
      </c>
      <c r="K60" s="14">
        <v>19463.86</v>
      </c>
      <c r="L60" s="35">
        <f t="shared" si="10"/>
        <v>0.003843866704006731</v>
      </c>
      <c r="M60" s="14">
        <f t="shared" si="11"/>
        <v>74.52999999999884</v>
      </c>
    </row>
    <row r="61" spans="1:13" ht="15">
      <c r="A61" s="1">
        <v>60</v>
      </c>
      <c r="B61" s="23" t="s">
        <v>152</v>
      </c>
      <c r="C61" s="10">
        <v>6505</v>
      </c>
      <c r="D61" s="14">
        <v>6973</v>
      </c>
      <c r="E61" s="3">
        <v>6753</v>
      </c>
      <c r="F61" s="41">
        <f t="shared" si="6"/>
        <v>0.00443617310600437</v>
      </c>
      <c r="G61" s="41">
        <f t="shared" si="7"/>
        <v>0.03812451960030746</v>
      </c>
      <c r="H61" s="25">
        <f t="shared" si="8"/>
        <v>248</v>
      </c>
      <c r="I61" s="35">
        <f t="shared" si="9"/>
        <v>0.002619681412937846</v>
      </c>
      <c r="J61" s="3">
        <v>6886.844</v>
      </c>
      <c r="K61" s="14">
        <v>6890.036</v>
      </c>
      <c r="L61" s="35">
        <f t="shared" si="10"/>
        <v>0.00046349242120193333</v>
      </c>
      <c r="M61" s="14">
        <f t="shared" si="11"/>
        <v>3.1920000000000073</v>
      </c>
    </row>
    <row r="62" spans="1:13" ht="15">
      <c r="A62" s="1">
        <v>61</v>
      </c>
      <c r="B62" s="23" t="s">
        <v>153</v>
      </c>
      <c r="C62" s="10">
        <v>14137</v>
      </c>
      <c r="D62" s="14">
        <v>15006</v>
      </c>
      <c r="E62" s="3">
        <v>14743</v>
      </c>
      <c r="F62" s="41">
        <f t="shared" si="6"/>
        <v>0.0096849548499663</v>
      </c>
      <c r="G62" s="41">
        <f t="shared" si="7"/>
        <v>0.04286623753271557</v>
      </c>
      <c r="H62" s="25">
        <f t="shared" si="8"/>
        <v>606</v>
      </c>
      <c r="I62" s="35">
        <f t="shared" si="9"/>
        <v>0.006401318291291672</v>
      </c>
      <c r="J62" s="3">
        <v>14811.76</v>
      </c>
      <c r="K62" s="14">
        <v>14857.24</v>
      </c>
      <c r="L62" s="35">
        <f t="shared" si="10"/>
        <v>0.00307053314393425</v>
      </c>
      <c r="M62" s="14">
        <f t="shared" si="11"/>
        <v>45.47999999999956</v>
      </c>
    </row>
    <row r="63" spans="1:13" ht="15">
      <c r="A63" s="1">
        <v>62</v>
      </c>
      <c r="B63" s="23" t="s">
        <v>154</v>
      </c>
      <c r="C63" s="10">
        <v>819</v>
      </c>
      <c r="D63" s="14">
        <v>1040</v>
      </c>
      <c r="E63" s="3">
        <v>915</v>
      </c>
      <c r="F63" s="41">
        <f t="shared" si="6"/>
        <v>0.0006010807629192949</v>
      </c>
      <c r="G63" s="41">
        <f t="shared" si="7"/>
        <v>0.11721611721611722</v>
      </c>
      <c r="H63" s="25">
        <f t="shared" si="8"/>
        <v>96</v>
      </c>
      <c r="I63" s="35">
        <f t="shared" si="9"/>
        <v>0.0010140702243630372</v>
      </c>
      <c r="J63" s="3">
        <v>1054.548</v>
      </c>
      <c r="K63" s="14">
        <v>1043.389</v>
      </c>
      <c r="L63" s="35">
        <f t="shared" si="10"/>
        <v>-0.010581784802588508</v>
      </c>
      <c r="M63" s="14">
        <f t="shared" si="11"/>
        <v>-11.159000000000106</v>
      </c>
    </row>
    <row r="64" spans="1:13" ht="15">
      <c r="A64" s="1">
        <v>63</v>
      </c>
      <c r="B64" s="23" t="s">
        <v>155</v>
      </c>
      <c r="C64" s="10">
        <v>8078</v>
      </c>
      <c r="D64" s="14">
        <v>9165</v>
      </c>
      <c r="E64" s="3">
        <v>9021</v>
      </c>
      <c r="F64" s="41">
        <f t="shared" si="6"/>
        <v>0.005926065095404327</v>
      </c>
      <c r="G64" s="41">
        <f t="shared" si="7"/>
        <v>0.11673681604357514</v>
      </c>
      <c r="H64" s="25">
        <f t="shared" si="8"/>
        <v>943</v>
      </c>
      <c r="I64" s="35">
        <f t="shared" si="9"/>
        <v>0.009961127308066083</v>
      </c>
      <c r="J64" s="3">
        <v>9040.279</v>
      </c>
      <c r="K64" s="14">
        <v>9116.266</v>
      </c>
      <c r="L64" s="35">
        <f t="shared" si="10"/>
        <v>0.008405382179023365</v>
      </c>
      <c r="M64" s="14">
        <f t="shared" si="11"/>
        <v>75.98699999999917</v>
      </c>
    </row>
    <row r="65" spans="1:13" ht="15">
      <c r="A65" s="1">
        <v>64</v>
      </c>
      <c r="B65" s="23" t="s">
        <v>156</v>
      </c>
      <c r="C65" s="10">
        <v>7035</v>
      </c>
      <c r="D65" s="14">
        <v>7541</v>
      </c>
      <c r="E65" s="3">
        <v>7395</v>
      </c>
      <c r="F65" s="41">
        <f t="shared" si="6"/>
        <v>0.004857915018347744</v>
      </c>
      <c r="G65" s="41">
        <f t="shared" si="7"/>
        <v>0.0511727078891258</v>
      </c>
      <c r="H65" s="25">
        <f t="shared" si="8"/>
        <v>360</v>
      </c>
      <c r="I65" s="35">
        <f t="shared" si="9"/>
        <v>0.0038027633413613895</v>
      </c>
      <c r="J65" s="3">
        <v>7432.369</v>
      </c>
      <c r="K65" s="14">
        <v>7489.03</v>
      </c>
      <c r="L65" s="35">
        <f t="shared" si="10"/>
        <v>0.007623545063491877</v>
      </c>
      <c r="M65" s="14">
        <f t="shared" si="11"/>
        <v>56.66100000000006</v>
      </c>
    </row>
    <row r="66" spans="1:13" ht="15">
      <c r="A66" s="1">
        <v>65</v>
      </c>
      <c r="B66" s="23" t="s">
        <v>157</v>
      </c>
      <c r="C66" s="10">
        <v>4335</v>
      </c>
      <c r="D66" s="14">
        <v>5642</v>
      </c>
      <c r="E66" s="3">
        <v>5426</v>
      </c>
      <c r="F66" s="41">
        <f aca="true" t="shared" si="12" ref="F66:F83">E66/$E$83</f>
        <v>0.0035644417700547476</v>
      </c>
      <c r="G66" s="41">
        <f aca="true" t="shared" si="13" ref="G66:G83">(E66-C66)/C66</f>
        <v>0.2516724336793541</v>
      </c>
      <c r="H66" s="25">
        <f aca="true" t="shared" si="14" ref="H66:H83">E66-C66</f>
        <v>1091</v>
      </c>
      <c r="I66" s="35">
        <f aca="true" t="shared" si="15" ref="I66:I83">H66/$H$83</f>
        <v>0.011524485570625766</v>
      </c>
      <c r="J66" s="3">
        <v>5775.547</v>
      </c>
      <c r="K66" s="14">
        <v>5675.264</v>
      </c>
      <c r="L66" s="35">
        <f aca="true" t="shared" si="16" ref="L66:L83">(K66-J66)/J66</f>
        <v>-0.017363377010004327</v>
      </c>
      <c r="M66" s="14">
        <f aca="true" t="shared" si="17" ref="M66:M83">K66-J66</f>
        <v>-100.28299999999945</v>
      </c>
    </row>
    <row r="67" spans="1:13" ht="15">
      <c r="A67" s="1">
        <v>66</v>
      </c>
      <c r="B67" s="23" t="s">
        <v>158</v>
      </c>
      <c r="C67" s="10">
        <v>4694</v>
      </c>
      <c r="D67" s="14">
        <v>5010</v>
      </c>
      <c r="E67" s="3">
        <v>4859</v>
      </c>
      <c r="F67" s="41">
        <f t="shared" si="12"/>
        <v>0.003191968772704758</v>
      </c>
      <c r="G67" s="41">
        <f t="shared" si="13"/>
        <v>0.03515125692373242</v>
      </c>
      <c r="H67" s="25">
        <f t="shared" si="14"/>
        <v>165</v>
      </c>
      <c r="I67" s="35">
        <f t="shared" si="15"/>
        <v>0.00174293319812397</v>
      </c>
      <c r="J67" s="3">
        <v>4974.946</v>
      </c>
      <c r="K67" s="14">
        <v>4980.752</v>
      </c>
      <c r="L67" s="35">
        <f t="shared" si="16"/>
        <v>0.0011670478433334743</v>
      </c>
      <c r="M67" s="14">
        <f t="shared" si="17"/>
        <v>5.806000000000495</v>
      </c>
    </row>
    <row r="68" spans="1:13" ht="15">
      <c r="A68" s="1">
        <v>67</v>
      </c>
      <c r="B68" s="23" t="s">
        <v>159</v>
      </c>
      <c r="C68" s="10">
        <v>9942</v>
      </c>
      <c r="D68" s="14">
        <v>10279</v>
      </c>
      <c r="E68" s="3">
        <v>10107</v>
      </c>
      <c r="F68" s="41">
        <f t="shared" si="12"/>
        <v>0.00663947898450854</v>
      </c>
      <c r="G68" s="41">
        <f t="shared" si="13"/>
        <v>0.01659625829812915</v>
      </c>
      <c r="H68" s="25">
        <f t="shared" si="14"/>
        <v>165</v>
      </c>
      <c r="I68" s="35">
        <f t="shared" si="15"/>
        <v>0.00174293319812397</v>
      </c>
      <c r="J68" s="3">
        <v>10143.66</v>
      </c>
      <c r="K68" s="14">
        <v>10145.84</v>
      </c>
      <c r="L68" s="35">
        <f t="shared" si="16"/>
        <v>0.00021491256607578438</v>
      </c>
      <c r="M68" s="14">
        <f t="shared" si="17"/>
        <v>2.180000000000291</v>
      </c>
    </row>
    <row r="69" spans="1:13" ht="15">
      <c r="A69" s="1">
        <v>68</v>
      </c>
      <c r="B69" s="23" t="s">
        <v>160</v>
      </c>
      <c r="C69" s="10">
        <v>4722</v>
      </c>
      <c r="D69" s="14">
        <v>5211</v>
      </c>
      <c r="E69" s="3">
        <v>5121</v>
      </c>
      <c r="F69" s="41">
        <f t="shared" si="12"/>
        <v>0.003364081515748316</v>
      </c>
      <c r="G69" s="41">
        <f t="shared" si="13"/>
        <v>0.08449809402795426</v>
      </c>
      <c r="H69" s="25">
        <f t="shared" si="14"/>
        <v>399</v>
      </c>
      <c r="I69" s="35">
        <f t="shared" si="15"/>
        <v>0.004214729370008873</v>
      </c>
      <c r="J69" s="3">
        <v>5174.328</v>
      </c>
      <c r="K69" s="14">
        <v>5222.595</v>
      </c>
      <c r="L69" s="35">
        <f t="shared" si="16"/>
        <v>0.00932816783164883</v>
      </c>
      <c r="M69" s="14">
        <f t="shared" si="17"/>
        <v>48.266999999999825</v>
      </c>
    </row>
    <row r="70" spans="1:13" ht="15">
      <c r="A70" s="1">
        <v>69</v>
      </c>
      <c r="B70" s="23" t="s">
        <v>161</v>
      </c>
      <c r="C70" s="10">
        <v>866</v>
      </c>
      <c r="D70" s="14">
        <v>981</v>
      </c>
      <c r="E70" s="3">
        <v>933</v>
      </c>
      <c r="F70" s="41">
        <f t="shared" si="12"/>
        <v>0.0006129053025177072</v>
      </c>
      <c r="G70" s="41">
        <f t="shared" si="13"/>
        <v>0.07736720554272518</v>
      </c>
      <c r="H70" s="25">
        <f t="shared" si="14"/>
        <v>67</v>
      </c>
      <c r="I70" s="35">
        <f t="shared" si="15"/>
        <v>0.0007077365107533697</v>
      </c>
      <c r="J70" s="3">
        <v>978.9288</v>
      </c>
      <c r="K70" s="14">
        <v>982.513</v>
      </c>
      <c r="L70" s="35">
        <f t="shared" si="16"/>
        <v>0.003661349017415781</v>
      </c>
      <c r="M70" s="14">
        <f t="shared" si="17"/>
        <v>3.58420000000001</v>
      </c>
    </row>
    <row r="71" spans="1:13" ht="15">
      <c r="A71" s="1">
        <v>70</v>
      </c>
      <c r="B71" s="23" t="s">
        <v>162</v>
      </c>
      <c r="C71" s="10">
        <v>3263</v>
      </c>
      <c r="D71" s="14">
        <v>3478</v>
      </c>
      <c r="E71" s="3">
        <v>3374</v>
      </c>
      <c r="F71" s="41">
        <f t="shared" si="12"/>
        <v>0.0022164442558357386</v>
      </c>
      <c r="G71" s="41">
        <f t="shared" si="13"/>
        <v>0.03401777505363163</v>
      </c>
      <c r="H71" s="25">
        <f t="shared" si="14"/>
        <v>111</v>
      </c>
      <c r="I71" s="35">
        <f t="shared" si="15"/>
        <v>0.0011725186969197617</v>
      </c>
      <c r="J71" s="3">
        <v>3434.338</v>
      </c>
      <c r="K71" s="14">
        <v>3458.607</v>
      </c>
      <c r="L71" s="35">
        <f t="shared" si="16"/>
        <v>0.007066572946518303</v>
      </c>
      <c r="M71" s="14">
        <f t="shared" si="17"/>
        <v>24.268999999999778</v>
      </c>
    </row>
    <row r="72" spans="1:13" ht="15">
      <c r="A72" s="1">
        <v>71</v>
      </c>
      <c r="B72" s="23" t="s">
        <v>163</v>
      </c>
      <c r="C72" s="10">
        <v>3665</v>
      </c>
      <c r="D72" s="14">
        <v>4001</v>
      </c>
      <c r="E72" s="3">
        <v>3959</v>
      </c>
      <c r="F72" s="41">
        <f t="shared" si="12"/>
        <v>0.0026007417927841406</v>
      </c>
      <c r="G72" s="41">
        <f t="shared" si="13"/>
        <v>0.08021828103683493</v>
      </c>
      <c r="H72" s="25">
        <f t="shared" si="14"/>
        <v>294</v>
      </c>
      <c r="I72" s="35">
        <f t="shared" si="15"/>
        <v>0.003105590062111801</v>
      </c>
      <c r="J72" s="3">
        <v>3961.277</v>
      </c>
      <c r="K72" s="14">
        <v>3988.517</v>
      </c>
      <c r="L72" s="35">
        <f t="shared" si="16"/>
        <v>0.006876570358497975</v>
      </c>
      <c r="M72" s="14">
        <f t="shared" si="17"/>
        <v>27.23999999999978</v>
      </c>
    </row>
    <row r="73" spans="1:13" ht="15">
      <c r="A73" s="1">
        <v>72</v>
      </c>
      <c r="B73" s="23" t="s">
        <v>164</v>
      </c>
      <c r="C73" s="10">
        <v>2832</v>
      </c>
      <c r="D73" s="14">
        <v>3138</v>
      </c>
      <c r="E73" s="3">
        <v>2993</v>
      </c>
      <c r="F73" s="41">
        <f t="shared" si="12"/>
        <v>0.0019661581676693437</v>
      </c>
      <c r="G73" s="41">
        <f t="shared" si="13"/>
        <v>0.0568502824858757</v>
      </c>
      <c r="H73" s="25">
        <f t="shared" si="14"/>
        <v>161</v>
      </c>
      <c r="I73" s="35">
        <f t="shared" si="15"/>
        <v>0.0017006802721088435</v>
      </c>
      <c r="J73" s="3">
        <v>3090.817</v>
      </c>
      <c r="K73" s="14">
        <v>3059.167</v>
      </c>
      <c r="L73" s="35">
        <f t="shared" si="16"/>
        <v>-0.01024001097444465</v>
      </c>
      <c r="M73" s="14">
        <f t="shared" si="17"/>
        <v>-31.65000000000009</v>
      </c>
    </row>
    <row r="74" spans="1:13" ht="15">
      <c r="A74" s="1">
        <v>73</v>
      </c>
      <c r="B74" s="23" t="s">
        <v>165</v>
      </c>
      <c r="C74" s="10">
        <v>1380</v>
      </c>
      <c r="D74" s="14">
        <v>1650</v>
      </c>
      <c r="E74" s="3">
        <v>1588</v>
      </c>
      <c r="F74" s="41">
        <f t="shared" si="12"/>
        <v>0.0010431871601266013</v>
      </c>
      <c r="G74" s="41">
        <f t="shared" si="13"/>
        <v>0.15072463768115943</v>
      </c>
      <c r="H74" s="25">
        <f t="shared" si="14"/>
        <v>208</v>
      </c>
      <c r="I74" s="35">
        <f t="shared" si="15"/>
        <v>0.0021971521527865807</v>
      </c>
      <c r="J74" s="3">
        <v>1604.166</v>
      </c>
      <c r="K74" s="14">
        <v>1623.716</v>
      </c>
      <c r="L74" s="35">
        <f t="shared" si="16"/>
        <v>0.012187018051747734</v>
      </c>
      <c r="M74" s="14">
        <f t="shared" si="17"/>
        <v>19.549999999999955</v>
      </c>
    </row>
    <row r="75" spans="1:13" ht="15">
      <c r="A75" s="1">
        <v>74</v>
      </c>
      <c r="B75" s="23" t="s">
        <v>166</v>
      </c>
      <c r="C75" s="10">
        <v>3014</v>
      </c>
      <c r="D75" s="14">
        <v>3385</v>
      </c>
      <c r="E75" s="3">
        <v>3347</v>
      </c>
      <c r="F75" s="41">
        <f t="shared" si="12"/>
        <v>0.0021987074464381202</v>
      </c>
      <c r="G75" s="41">
        <f t="shared" si="13"/>
        <v>0.11048440610484406</v>
      </c>
      <c r="H75" s="25">
        <f t="shared" si="14"/>
        <v>333</v>
      </c>
      <c r="I75" s="35">
        <f t="shared" si="15"/>
        <v>0.003517556090759285</v>
      </c>
      <c r="J75" s="3">
        <v>3390.185</v>
      </c>
      <c r="K75" s="14">
        <v>3421.538</v>
      </c>
      <c r="L75" s="35">
        <f t="shared" si="16"/>
        <v>0.009248167872844716</v>
      </c>
      <c r="M75" s="14">
        <f t="shared" si="17"/>
        <v>31.353000000000065</v>
      </c>
    </row>
    <row r="76" spans="1:13" ht="15">
      <c r="A76" s="1">
        <v>75</v>
      </c>
      <c r="B76" s="23" t="s">
        <v>167</v>
      </c>
      <c r="C76" s="10">
        <v>881</v>
      </c>
      <c r="D76" s="14">
        <v>1008</v>
      </c>
      <c r="E76" s="3">
        <v>958</v>
      </c>
      <c r="F76" s="41">
        <f t="shared" si="12"/>
        <v>0.0006293282741821689</v>
      </c>
      <c r="G76" s="41">
        <f t="shared" si="13"/>
        <v>0.08740068104426787</v>
      </c>
      <c r="H76" s="25">
        <f t="shared" si="14"/>
        <v>77</v>
      </c>
      <c r="I76" s="35">
        <f t="shared" si="15"/>
        <v>0.000813368825791186</v>
      </c>
      <c r="J76" s="3">
        <v>1007.668</v>
      </c>
      <c r="K76" s="14">
        <v>1013.91</v>
      </c>
      <c r="L76" s="35">
        <f t="shared" si="16"/>
        <v>0.006194500569632023</v>
      </c>
      <c r="M76" s="14">
        <f t="shared" si="17"/>
        <v>6.241999999999962</v>
      </c>
    </row>
    <row r="77" spans="1:13" ht="15">
      <c r="A77" s="1">
        <v>76</v>
      </c>
      <c r="B77" s="23" t="s">
        <v>168</v>
      </c>
      <c r="C77" s="10">
        <v>1281</v>
      </c>
      <c r="D77" s="14">
        <v>1411</v>
      </c>
      <c r="E77" s="3">
        <v>1324</v>
      </c>
      <c r="F77" s="41">
        <f t="shared" si="12"/>
        <v>0.0008697605793498868</v>
      </c>
      <c r="G77" s="41">
        <f t="shared" si="13"/>
        <v>0.03356752537080406</v>
      </c>
      <c r="H77" s="25">
        <f t="shared" si="14"/>
        <v>43</v>
      </c>
      <c r="I77" s="35">
        <f t="shared" si="15"/>
        <v>0.0004542189546626104</v>
      </c>
      <c r="J77" s="3">
        <v>1400.403</v>
      </c>
      <c r="K77" s="14">
        <v>1386.307</v>
      </c>
      <c r="L77" s="35">
        <f t="shared" si="16"/>
        <v>-0.010065673952426553</v>
      </c>
      <c r="M77" s="14">
        <f t="shared" si="17"/>
        <v>-14.096000000000004</v>
      </c>
    </row>
    <row r="78" spans="1:13" ht="15">
      <c r="A78" s="1">
        <v>77</v>
      </c>
      <c r="B78" s="23" t="s">
        <v>169</v>
      </c>
      <c r="C78" s="10">
        <v>5003</v>
      </c>
      <c r="D78" s="14">
        <v>5365</v>
      </c>
      <c r="E78" s="3">
        <v>5338</v>
      </c>
      <c r="F78" s="41">
        <f t="shared" si="12"/>
        <v>0.003506632909795843</v>
      </c>
      <c r="G78" s="41">
        <f t="shared" si="13"/>
        <v>0.06695982410553668</v>
      </c>
      <c r="H78" s="25">
        <f t="shared" si="14"/>
        <v>335</v>
      </c>
      <c r="I78" s="35">
        <f t="shared" si="15"/>
        <v>0.0035386825537668484</v>
      </c>
      <c r="J78" s="3">
        <v>5409.226</v>
      </c>
      <c r="K78" s="14">
        <v>5443.872</v>
      </c>
      <c r="L78" s="35">
        <f t="shared" si="16"/>
        <v>0.0064049828940407815</v>
      </c>
      <c r="M78" s="14">
        <f t="shared" si="17"/>
        <v>34.64600000000064</v>
      </c>
    </row>
    <row r="79" spans="1:13" ht="15">
      <c r="A79" s="1">
        <v>78</v>
      </c>
      <c r="B79" s="23" t="s">
        <v>170</v>
      </c>
      <c r="C79" s="10">
        <v>4326</v>
      </c>
      <c r="D79" s="14">
        <v>4635</v>
      </c>
      <c r="E79" s="3">
        <v>4527</v>
      </c>
      <c r="F79" s="41">
        <f t="shared" si="12"/>
        <v>0.0029738717090007083</v>
      </c>
      <c r="G79" s="41">
        <f t="shared" si="13"/>
        <v>0.046463245492371706</v>
      </c>
      <c r="H79" s="25">
        <f t="shared" si="14"/>
        <v>201</v>
      </c>
      <c r="I79" s="35">
        <f t="shared" si="15"/>
        <v>0.002123209532260109</v>
      </c>
      <c r="J79" s="3">
        <v>4551.448</v>
      </c>
      <c r="K79" s="14">
        <v>4563.663</v>
      </c>
      <c r="L79" s="35">
        <f t="shared" si="16"/>
        <v>0.0026837612997004986</v>
      </c>
      <c r="M79" s="14">
        <f t="shared" si="17"/>
        <v>12.214999999999236</v>
      </c>
    </row>
    <row r="80" spans="1:13" ht="15">
      <c r="A80" s="1">
        <v>79</v>
      </c>
      <c r="B80" s="23" t="s">
        <v>171</v>
      </c>
      <c r="C80" s="10">
        <v>1021</v>
      </c>
      <c r="D80" s="14">
        <v>1215</v>
      </c>
      <c r="E80" s="3">
        <v>1184</v>
      </c>
      <c r="F80" s="41">
        <f t="shared" si="12"/>
        <v>0.0007777919380289018</v>
      </c>
      <c r="G80" s="41">
        <f t="shared" si="13"/>
        <v>0.15964740450538686</v>
      </c>
      <c r="H80" s="25">
        <f t="shared" si="14"/>
        <v>163</v>
      </c>
      <c r="I80" s="35">
        <f t="shared" si="15"/>
        <v>0.0017218067351164068</v>
      </c>
      <c r="J80" s="3">
        <v>1185.776</v>
      </c>
      <c r="K80" s="14">
        <v>1189.984</v>
      </c>
      <c r="L80" s="35">
        <f t="shared" si="16"/>
        <v>0.003548730957617506</v>
      </c>
      <c r="M80" s="14">
        <f t="shared" si="17"/>
        <v>4.207999999999856</v>
      </c>
    </row>
    <row r="81" spans="1:13" ht="15">
      <c r="A81" s="1">
        <v>80</v>
      </c>
      <c r="B81" s="23" t="s">
        <v>172</v>
      </c>
      <c r="C81" s="10">
        <v>4966</v>
      </c>
      <c r="D81" s="14">
        <v>5505</v>
      </c>
      <c r="E81" s="3">
        <v>5414</v>
      </c>
      <c r="F81" s="41">
        <f t="shared" si="12"/>
        <v>0.0035565587436558062</v>
      </c>
      <c r="G81" s="41">
        <f t="shared" si="13"/>
        <v>0.09021345146999597</v>
      </c>
      <c r="H81" s="25">
        <f t="shared" si="14"/>
        <v>448</v>
      </c>
      <c r="I81" s="35">
        <f t="shared" si="15"/>
        <v>0.004732327713694173</v>
      </c>
      <c r="J81" s="3">
        <v>5440.444</v>
      </c>
      <c r="K81" s="14">
        <v>5442.371</v>
      </c>
      <c r="L81" s="35">
        <f t="shared" si="16"/>
        <v>0.0003541990322848061</v>
      </c>
      <c r="M81" s="14">
        <f t="shared" si="17"/>
        <v>1.9269999999996799</v>
      </c>
    </row>
    <row r="82" spans="1:13" ht="15.75" thickBot="1">
      <c r="A82" s="2">
        <v>81</v>
      </c>
      <c r="B82" s="24" t="s">
        <v>173</v>
      </c>
      <c r="C82" s="68">
        <v>5362</v>
      </c>
      <c r="D82" s="19">
        <v>5976</v>
      </c>
      <c r="E82" s="3">
        <v>5911</v>
      </c>
      <c r="F82" s="41">
        <f t="shared" si="12"/>
        <v>0.003883047420345303</v>
      </c>
      <c r="G82" s="41">
        <f t="shared" si="13"/>
        <v>0.10238716896680343</v>
      </c>
      <c r="H82" s="25">
        <f t="shared" si="14"/>
        <v>549</v>
      </c>
      <c r="I82" s="35">
        <f t="shared" si="15"/>
        <v>0.005799214095576119</v>
      </c>
      <c r="J82" s="3">
        <v>5939.196</v>
      </c>
      <c r="K82" s="14">
        <v>5973.113</v>
      </c>
      <c r="L82" s="35">
        <f t="shared" si="16"/>
        <v>0.0057107056241283115</v>
      </c>
      <c r="M82" s="14">
        <f t="shared" si="17"/>
        <v>33.91700000000037</v>
      </c>
    </row>
    <row r="83" spans="1:13" ht="15.75" thickBot="1">
      <c r="A83" s="166" t="s">
        <v>174</v>
      </c>
      <c r="B83" s="168"/>
      <c r="C83" s="57">
        <v>1427590</v>
      </c>
      <c r="D83" s="58">
        <v>1538006</v>
      </c>
      <c r="E83" s="110">
        <v>1522258</v>
      </c>
      <c r="F83" s="26">
        <f t="shared" si="12"/>
        <v>1</v>
      </c>
      <c r="G83" s="43">
        <f t="shared" si="13"/>
        <v>0.06631315713895446</v>
      </c>
      <c r="H83" s="57">
        <f t="shared" si="14"/>
        <v>94668</v>
      </c>
      <c r="I83" s="37">
        <f t="shared" si="15"/>
        <v>1</v>
      </c>
      <c r="J83" s="107">
        <v>1542441</v>
      </c>
      <c r="K83" s="55">
        <v>1550707</v>
      </c>
      <c r="L83" s="37">
        <f t="shared" si="16"/>
        <v>0.005359038044242859</v>
      </c>
      <c r="M83" s="55">
        <f t="shared" si="17"/>
        <v>8266</v>
      </c>
    </row>
    <row r="84" spans="5:13" ht="15">
      <c r="E84" s="3"/>
      <c r="F84" s="89"/>
      <c r="I84" s="63"/>
      <c r="J84" s="3"/>
      <c r="K84" s="64"/>
      <c r="L84" s="63"/>
      <c r="M84" s="64"/>
    </row>
    <row r="85" spans="5:13" ht="15">
      <c r="E85" s="3"/>
      <c r="I85" s="63"/>
      <c r="J85" s="3"/>
      <c r="K85" s="64"/>
      <c r="L85" s="63"/>
      <c r="M85" s="64"/>
    </row>
    <row r="86" spans="5:13" ht="15">
      <c r="E86" s="3"/>
      <c r="I86" s="63"/>
      <c r="J86" s="3"/>
      <c r="K86" s="64"/>
      <c r="L86" s="63"/>
      <c r="M86" s="64"/>
    </row>
    <row r="87" spans="5:13" ht="15">
      <c r="E87" s="3"/>
      <c r="I87" s="63"/>
      <c r="J87" s="3"/>
      <c r="K87" s="64"/>
      <c r="L87" s="63"/>
      <c r="M87" s="64"/>
    </row>
    <row r="88" spans="5:13" ht="15">
      <c r="E88" s="3"/>
      <c r="I88" s="63"/>
      <c r="J88" s="3"/>
      <c r="K88" s="64"/>
      <c r="L88" s="63"/>
      <c r="M88" s="64"/>
    </row>
    <row r="89" spans="5:13" ht="15">
      <c r="E89" s="3"/>
      <c r="I89" s="63"/>
      <c r="J89" s="3"/>
      <c r="K89" s="64"/>
      <c r="L89" s="63"/>
      <c r="M89" s="64"/>
    </row>
    <row r="90" spans="5:10" ht="15">
      <c r="E90" s="3"/>
      <c r="J90" s="3"/>
    </row>
    <row r="91" spans="5:10" ht="15">
      <c r="E91" s="3"/>
      <c r="J91" s="3"/>
    </row>
    <row r="92" spans="5:10" ht="15">
      <c r="E92" s="3"/>
      <c r="J92" s="3"/>
    </row>
    <row r="93" spans="5:10" ht="15">
      <c r="E93" s="3"/>
      <c r="J93" s="3"/>
    </row>
    <row r="94" spans="5:10" ht="15">
      <c r="E94" s="3"/>
      <c r="J94" s="3"/>
    </row>
    <row r="95" spans="5:10" ht="15">
      <c r="E95" s="3"/>
      <c r="J95" s="3"/>
    </row>
    <row r="96" spans="5:10" ht="15">
      <c r="E96" s="3"/>
      <c r="J96" s="3"/>
    </row>
    <row r="97" spans="5:10" ht="15">
      <c r="E97" s="3"/>
      <c r="J97" s="3"/>
    </row>
    <row r="98" spans="5:10" ht="15">
      <c r="E98" s="3"/>
      <c r="J98" s="3"/>
    </row>
    <row r="99" spans="5:10" ht="15">
      <c r="E99" s="3"/>
      <c r="J99" s="3"/>
    </row>
    <row r="100" spans="5:10" ht="15">
      <c r="E100" s="3"/>
      <c r="J100" s="3"/>
    </row>
    <row r="101" spans="5:10" ht="15">
      <c r="E101" s="3"/>
      <c r="F101" s="77"/>
      <c r="J101" s="3"/>
    </row>
    <row r="102" spans="5:10" ht="15">
      <c r="E102" s="3"/>
      <c r="J102" s="3"/>
    </row>
    <row r="103" spans="5:10" ht="15">
      <c r="E103" s="3"/>
      <c r="J103" s="3"/>
    </row>
    <row r="104" spans="5:10" ht="15">
      <c r="E104" s="3"/>
      <c r="J104" s="3"/>
    </row>
    <row r="105" spans="5:10" ht="15">
      <c r="E105" s="3"/>
      <c r="J105" s="3"/>
    </row>
    <row r="106" spans="5:10" ht="15">
      <c r="E106" s="3"/>
      <c r="J106" s="3"/>
    </row>
    <row r="107" spans="5:10" ht="15">
      <c r="E107" s="3"/>
      <c r="J107" s="3"/>
    </row>
    <row r="108" spans="5:10" ht="15">
      <c r="E108" s="3"/>
      <c r="J108" s="3"/>
    </row>
    <row r="109" spans="5:10" ht="15">
      <c r="E109" s="3"/>
      <c r="J109" s="3"/>
    </row>
    <row r="110" spans="5:10" ht="15">
      <c r="E110" s="3"/>
      <c r="J110" s="3"/>
    </row>
    <row r="111" spans="5:10" ht="15">
      <c r="E111" s="3"/>
      <c r="J111" s="3"/>
    </row>
    <row r="112" spans="5:10" ht="15">
      <c r="E112" s="3"/>
      <c r="J112" s="3"/>
    </row>
    <row r="113" spans="5:10" ht="15">
      <c r="E113" s="3"/>
      <c r="J113" s="3"/>
    </row>
    <row r="114" spans="5:10" ht="15">
      <c r="E114" s="3"/>
      <c r="J114" s="3"/>
    </row>
    <row r="115" spans="5:10" ht="15">
      <c r="E115" s="3"/>
      <c r="J115" s="3"/>
    </row>
    <row r="116" spans="5:10" ht="15">
      <c r="E116" s="3"/>
      <c r="J116" s="3"/>
    </row>
    <row r="117" spans="5:10" ht="15">
      <c r="E117" s="3"/>
      <c r="J117" s="3"/>
    </row>
    <row r="118" spans="5:10" ht="15">
      <c r="E118" s="3"/>
      <c r="J118" s="3"/>
    </row>
    <row r="119" spans="5:10" ht="15">
      <c r="E119" s="3"/>
      <c r="J119" s="3"/>
    </row>
    <row r="120" spans="5:10" ht="15">
      <c r="E120" s="3"/>
      <c r="J120" s="3"/>
    </row>
    <row r="121" spans="5:10" ht="15">
      <c r="E121" s="3"/>
      <c r="J121" s="3"/>
    </row>
    <row r="122" spans="5:10" ht="15">
      <c r="E122" s="3"/>
      <c r="J122" s="3"/>
    </row>
    <row r="123" spans="5:10" ht="15">
      <c r="E123" s="3"/>
      <c r="J123" s="3"/>
    </row>
    <row r="124" spans="5:10" ht="15">
      <c r="E124" s="3"/>
      <c r="J124" s="3"/>
    </row>
    <row r="125" spans="5:10" ht="15">
      <c r="E125" s="3"/>
      <c r="J125" s="3"/>
    </row>
    <row r="126" spans="5:10" ht="15">
      <c r="E126" s="3"/>
      <c r="J126" s="3"/>
    </row>
    <row r="127" spans="5:10" ht="15">
      <c r="E127" s="3"/>
      <c r="J127" s="3"/>
    </row>
    <row r="128" spans="5:10" ht="15">
      <c r="E128" s="3"/>
      <c r="J128" s="3"/>
    </row>
    <row r="129" spans="5:10" ht="15">
      <c r="E129" s="3"/>
      <c r="J129" s="3"/>
    </row>
    <row r="130" spans="5:10" ht="15">
      <c r="E130" s="3"/>
      <c r="J130" s="3"/>
    </row>
    <row r="131" spans="5:10" ht="15">
      <c r="E131" s="3"/>
      <c r="J131" s="3"/>
    </row>
    <row r="132" spans="5:10" ht="15">
      <c r="E132" s="3"/>
      <c r="J132" s="3"/>
    </row>
    <row r="133" spans="5:10" ht="15">
      <c r="E133" s="3"/>
      <c r="J133" s="3"/>
    </row>
    <row r="134" spans="5:10" ht="15">
      <c r="E134" s="3"/>
      <c r="J134" s="3"/>
    </row>
    <row r="135" spans="5:10" ht="15">
      <c r="E135" s="3"/>
      <c r="J135" s="3"/>
    </row>
    <row r="136" spans="5:10" ht="15">
      <c r="E136" s="3"/>
      <c r="J136" s="3"/>
    </row>
    <row r="137" spans="5:10" ht="15">
      <c r="E137" s="3"/>
      <c r="J137" s="3"/>
    </row>
    <row r="138" spans="5:10" ht="15">
      <c r="E138" s="3"/>
      <c r="J138" s="3"/>
    </row>
    <row r="139" spans="5:10" ht="15">
      <c r="E139" s="3"/>
      <c r="J139" s="3"/>
    </row>
    <row r="140" spans="5:10" ht="15">
      <c r="E140" s="3"/>
      <c r="J140" s="3"/>
    </row>
    <row r="141" spans="5:10" ht="15">
      <c r="E141" s="3"/>
      <c r="J141" s="3"/>
    </row>
    <row r="142" spans="5:10" ht="15">
      <c r="E142" s="3"/>
      <c r="J142" s="3"/>
    </row>
    <row r="143" spans="5:10" ht="15">
      <c r="E143" s="86"/>
      <c r="J143" s="3"/>
    </row>
  </sheetData>
  <sheetProtection/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F6" sqref="F6"/>
    </sheetView>
  </sheetViews>
  <sheetFormatPr defaultColWidth="8.8515625" defaultRowHeight="15"/>
  <cols>
    <col min="1" max="1" width="13.7109375" style="0" bestFit="1" customWidth="1"/>
    <col min="2" max="2" width="34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customWidth="1"/>
    <col min="7" max="7" width="28.421875" style="0" customWidth="1"/>
    <col min="8" max="8" width="26.7109375" style="0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39" t="s">
        <v>1</v>
      </c>
      <c r="B1" s="18" t="s">
        <v>91</v>
      </c>
      <c r="C1" s="95">
        <v>40909</v>
      </c>
      <c r="D1" s="96">
        <v>41244</v>
      </c>
      <c r="E1" s="95">
        <v>41275</v>
      </c>
      <c r="F1" s="42" t="s">
        <v>308</v>
      </c>
      <c r="G1" s="42" t="s">
        <v>286</v>
      </c>
      <c r="H1" s="42" t="s">
        <v>287</v>
      </c>
      <c r="I1" s="42" t="s">
        <v>288</v>
      </c>
      <c r="J1" s="108" t="s">
        <v>284</v>
      </c>
      <c r="K1" s="73" t="s">
        <v>289</v>
      </c>
      <c r="L1" s="53" t="s">
        <v>306</v>
      </c>
      <c r="M1" s="42" t="s">
        <v>307</v>
      </c>
    </row>
    <row r="2" spans="1:13" ht="15">
      <c r="A2" s="98">
        <v>1</v>
      </c>
      <c r="B2" s="28" t="s">
        <v>2</v>
      </c>
      <c r="C2" s="101">
        <v>17428</v>
      </c>
      <c r="D2" s="13">
        <v>20451</v>
      </c>
      <c r="E2" s="9">
        <v>21034</v>
      </c>
      <c r="F2" s="40">
        <f>E2/$E$90</f>
        <v>0.007021427806042487</v>
      </c>
      <c r="G2" s="16">
        <f>(E2-C2)/C2</f>
        <v>0.20690842322699105</v>
      </c>
      <c r="H2" s="13">
        <f aca="true" t="shared" si="0" ref="H2:H33">E2-C2</f>
        <v>3606</v>
      </c>
      <c r="I2" s="45">
        <f>H2/$H$90</f>
        <v>0.011627906976744186</v>
      </c>
      <c r="J2" s="9">
        <v>21208.6</v>
      </c>
      <c r="K2" s="13">
        <v>21811.51</v>
      </c>
      <c r="L2" s="45">
        <f aca="true" t="shared" si="1" ref="L2:L33">(K2-J2)/J2</f>
        <v>0.028427618984751463</v>
      </c>
      <c r="M2" s="13">
        <f aca="true" t="shared" si="2" ref="M2:M33">K2-J2</f>
        <v>602.9099999999999</v>
      </c>
    </row>
    <row r="3" spans="1:13" ht="15">
      <c r="A3" s="97">
        <v>2</v>
      </c>
      <c r="B3" s="29" t="s">
        <v>3</v>
      </c>
      <c r="C3" s="10">
        <v>2692</v>
      </c>
      <c r="D3" s="14">
        <v>3573</v>
      </c>
      <c r="E3" s="11">
        <v>2782</v>
      </c>
      <c r="F3" s="41">
        <f aca="true" t="shared" si="3" ref="F3:F33">E3/$E$90</f>
        <v>0.0009286684490068556</v>
      </c>
      <c r="G3" s="17">
        <f aca="true" t="shared" si="4" ref="G3:G33">(E3-C3)/C3</f>
        <v>0.033432392273402674</v>
      </c>
      <c r="H3" s="14">
        <f>E3-C3</f>
        <v>90</v>
      </c>
      <c r="I3" s="35">
        <f aca="true" t="shared" si="5" ref="I3:I33">H3/$H$90</f>
        <v>0.00029021398444453045</v>
      </c>
      <c r="J3" s="11">
        <v>3260.908</v>
      </c>
      <c r="K3" s="14">
        <v>3442.654</v>
      </c>
      <c r="L3" s="35">
        <f t="shared" si="1"/>
        <v>0.05573478307269021</v>
      </c>
      <c r="M3" s="14">
        <f t="shared" si="2"/>
        <v>181.7460000000001</v>
      </c>
    </row>
    <row r="4" spans="1:13" ht="15">
      <c r="A4" s="97">
        <v>3</v>
      </c>
      <c r="B4" s="29" t="s">
        <v>4</v>
      </c>
      <c r="C4" s="10">
        <v>1545</v>
      </c>
      <c r="D4" s="14">
        <v>1687</v>
      </c>
      <c r="E4" s="11">
        <v>1645</v>
      </c>
      <c r="F4" s="41">
        <f t="shared" si="3"/>
        <v>0.0005491227888627884</v>
      </c>
      <c r="G4" s="17">
        <f t="shared" si="4"/>
        <v>0.06472491909385113</v>
      </c>
      <c r="H4" s="14">
        <f t="shared" si="0"/>
        <v>100</v>
      </c>
      <c r="I4" s="35">
        <f t="shared" si="5"/>
        <v>0.00032245998271614493</v>
      </c>
      <c r="J4" s="11">
        <v>1746.423</v>
      </c>
      <c r="K4" s="14">
        <v>1741.125</v>
      </c>
      <c r="L4" s="35">
        <f t="shared" si="1"/>
        <v>-0.0030336293097376764</v>
      </c>
      <c r="M4" s="14">
        <f t="shared" si="2"/>
        <v>-5.298000000000002</v>
      </c>
    </row>
    <row r="5" spans="1:13" ht="15">
      <c r="A5" s="97">
        <v>5</v>
      </c>
      <c r="B5" s="29" t="s">
        <v>5</v>
      </c>
      <c r="C5" s="10">
        <v>428</v>
      </c>
      <c r="D5" s="14">
        <v>447</v>
      </c>
      <c r="E5" s="11">
        <v>477</v>
      </c>
      <c r="F5" s="41">
        <f>E5/$E$90</f>
        <v>0.00015922891810793316</v>
      </c>
      <c r="G5" s="17">
        <f t="shared" si="4"/>
        <v>0.11448598130841121</v>
      </c>
      <c r="H5" s="14">
        <f t="shared" si="0"/>
        <v>49</v>
      </c>
      <c r="I5" s="35">
        <f t="shared" si="5"/>
        <v>0.000158005391530911</v>
      </c>
      <c r="J5" s="11">
        <v>438.8162</v>
      </c>
      <c r="K5" s="14">
        <v>452.9938</v>
      </c>
      <c r="L5" s="35">
        <f t="shared" si="1"/>
        <v>0.03230874338732262</v>
      </c>
      <c r="M5" s="14">
        <f t="shared" si="2"/>
        <v>14.17760000000004</v>
      </c>
    </row>
    <row r="6" spans="1:13" ht="15">
      <c r="A6" s="97">
        <v>6</v>
      </c>
      <c r="B6" s="29" t="s">
        <v>6</v>
      </c>
      <c r="C6" s="10">
        <v>79</v>
      </c>
      <c r="D6" s="14">
        <v>98</v>
      </c>
      <c r="E6" s="11">
        <v>98</v>
      </c>
      <c r="F6" s="41">
        <f t="shared" si="3"/>
        <v>3.2713698059910796E-05</v>
      </c>
      <c r="G6" s="17">
        <f t="shared" si="4"/>
        <v>0.24050632911392406</v>
      </c>
      <c r="H6" s="14">
        <f t="shared" si="0"/>
        <v>19</v>
      </c>
      <c r="I6" s="35">
        <f t="shared" si="5"/>
        <v>6.126739671606753E-05</v>
      </c>
      <c r="J6" s="11">
        <v>94.31354</v>
      </c>
      <c r="K6" s="14">
        <v>98.7585</v>
      </c>
      <c r="L6" s="35">
        <f t="shared" si="1"/>
        <v>0.04712960620500508</v>
      </c>
      <c r="M6" s="14">
        <f t="shared" si="2"/>
        <v>4.444959999999995</v>
      </c>
    </row>
    <row r="7" spans="1:13" ht="15">
      <c r="A7" s="97">
        <v>7</v>
      </c>
      <c r="B7" s="29" t="s">
        <v>7</v>
      </c>
      <c r="C7" s="10">
        <v>600</v>
      </c>
      <c r="D7" s="14">
        <v>692</v>
      </c>
      <c r="E7" s="11">
        <v>759</v>
      </c>
      <c r="F7" s="41">
        <f t="shared" si="3"/>
        <v>0.000253364253341554</v>
      </c>
      <c r="G7" s="17">
        <f t="shared" si="4"/>
        <v>0.265</v>
      </c>
      <c r="H7" s="14">
        <f t="shared" si="0"/>
        <v>159</v>
      </c>
      <c r="I7" s="35">
        <f t="shared" si="5"/>
        <v>0.0005127113725186704</v>
      </c>
      <c r="J7" s="11">
        <v>703.1538</v>
      </c>
      <c r="K7" s="14">
        <v>750.2012</v>
      </c>
      <c r="L7" s="35">
        <f t="shared" si="1"/>
        <v>0.06690911718033796</v>
      </c>
      <c r="M7" s="14">
        <f t="shared" si="2"/>
        <v>47.047399999999925</v>
      </c>
    </row>
    <row r="8" spans="1:13" ht="15">
      <c r="A8" s="97">
        <v>8</v>
      </c>
      <c r="B8" s="29" t="s">
        <v>8</v>
      </c>
      <c r="C8" s="10">
        <v>2100</v>
      </c>
      <c r="D8" s="14">
        <v>2550</v>
      </c>
      <c r="E8" s="11">
        <v>2341</v>
      </c>
      <c r="F8" s="41">
        <f t="shared" si="3"/>
        <v>0.0007814568077372569</v>
      </c>
      <c r="G8" s="17">
        <f t="shared" si="4"/>
        <v>0.11476190476190476</v>
      </c>
      <c r="H8" s="14">
        <f t="shared" si="0"/>
        <v>241</v>
      </c>
      <c r="I8" s="35">
        <f t="shared" si="5"/>
        <v>0.0007771285583459093</v>
      </c>
      <c r="J8" s="11">
        <v>2697.742</v>
      </c>
      <c r="K8" s="14">
        <v>2716.945</v>
      </c>
      <c r="L8" s="35">
        <f t="shared" si="1"/>
        <v>0.007118175125716237</v>
      </c>
      <c r="M8" s="14">
        <f t="shared" si="2"/>
        <v>19.202999999999975</v>
      </c>
    </row>
    <row r="9" spans="1:13" ht="15">
      <c r="A9" s="97">
        <v>9</v>
      </c>
      <c r="B9" s="29" t="s">
        <v>9</v>
      </c>
      <c r="C9" s="10">
        <v>184</v>
      </c>
      <c r="D9" s="14">
        <v>206</v>
      </c>
      <c r="E9" s="11">
        <v>269</v>
      </c>
      <c r="F9" s="41">
        <f t="shared" si="3"/>
        <v>8.979576304200004E-05</v>
      </c>
      <c r="G9" s="17">
        <f t="shared" si="4"/>
        <v>0.46195652173913043</v>
      </c>
      <c r="H9" s="14">
        <f t="shared" si="0"/>
        <v>85</v>
      </c>
      <c r="I9" s="35">
        <f t="shared" si="5"/>
        <v>0.0002740909853087232</v>
      </c>
      <c r="J9" s="11">
        <v>286.269</v>
      </c>
      <c r="K9" s="14">
        <v>284.8047</v>
      </c>
      <c r="L9" s="35">
        <f t="shared" si="1"/>
        <v>-0.005115118996468287</v>
      </c>
      <c r="M9" s="14">
        <f t="shared" si="2"/>
        <v>-1.4642999999999802</v>
      </c>
    </row>
    <row r="10" spans="1:13" ht="15">
      <c r="A10" s="4">
        <v>10</v>
      </c>
      <c r="B10" s="29" t="s">
        <v>10</v>
      </c>
      <c r="C10" s="10">
        <v>90089</v>
      </c>
      <c r="D10" s="14">
        <v>104796</v>
      </c>
      <c r="E10" s="11">
        <v>102717</v>
      </c>
      <c r="F10" s="41">
        <f t="shared" si="3"/>
        <v>0.03428829513897814</v>
      </c>
      <c r="G10" s="17">
        <f t="shared" si="4"/>
        <v>0.14017249608720264</v>
      </c>
      <c r="H10" s="14">
        <f t="shared" si="0"/>
        <v>12628</v>
      </c>
      <c r="I10" s="35">
        <f t="shared" si="5"/>
        <v>0.04072024661739478</v>
      </c>
      <c r="J10" s="11">
        <v>104311.8</v>
      </c>
      <c r="K10" s="14">
        <v>105310.8</v>
      </c>
      <c r="L10" s="35">
        <f t="shared" si="1"/>
        <v>0.009577056478749287</v>
      </c>
      <c r="M10" s="14">
        <f t="shared" si="2"/>
        <v>999</v>
      </c>
    </row>
    <row r="11" spans="1:13" ht="15">
      <c r="A11" s="4">
        <v>11</v>
      </c>
      <c r="B11" s="29" t="s">
        <v>11</v>
      </c>
      <c r="C11" s="10">
        <v>1693</v>
      </c>
      <c r="D11" s="14">
        <v>1819</v>
      </c>
      <c r="E11" s="11">
        <v>1858</v>
      </c>
      <c r="F11" s="41">
        <f t="shared" si="3"/>
        <v>0.000620225010156268</v>
      </c>
      <c r="G11" s="17">
        <f t="shared" si="4"/>
        <v>0.09746012994683993</v>
      </c>
      <c r="H11" s="14">
        <f t="shared" si="0"/>
        <v>165</v>
      </c>
      <c r="I11" s="35">
        <f t="shared" si="5"/>
        <v>0.0005320589714816391</v>
      </c>
      <c r="J11" s="11">
        <v>1850.163</v>
      </c>
      <c r="K11" s="14">
        <v>1906.382</v>
      </c>
      <c r="L11" s="35">
        <f t="shared" si="1"/>
        <v>0.030385971398195755</v>
      </c>
      <c r="M11" s="14">
        <f t="shared" si="2"/>
        <v>56.21900000000005</v>
      </c>
    </row>
    <row r="12" spans="1:13" ht="15">
      <c r="A12" s="4">
        <v>12</v>
      </c>
      <c r="B12" s="29" t="s">
        <v>12</v>
      </c>
      <c r="C12" s="10">
        <v>1327</v>
      </c>
      <c r="D12" s="14">
        <v>2567</v>
      </c>
      <c r="E12" s="11">
        <v>1892</v>
      </c>
      <c r="F12" s="41">
        <f t="shared" si="3"/>
        <v>0.000631574660503584</v>
      </c>
      <c r="G12" s="17">
        <f t="shared" si="4"/>
        <v>0.42577241899020346</v>
      </c>
      <c r="H12" s="14">
        <f t="shared" si="0"/>
        <v>565</v>
      </c>
      <c r="I12" s="35">
        <f t="shared" si="5"/>
        <v>0.0018218989023462188</v>
      </c>
      <c r="J12" s="11">
        <v>1843.411</v>
      </c>
      <c r="K12" s="14">
        <v>1983.432</v>
      </c>
      <c r="L12" s="35">
        <f t="shared" si="1"/>
        <v>0.0759575591118855</v>
      </c>
      <c r="M12" s="14">
        <f t="shared" si="2"/>
        <v>140.02099999999996</v>
      </c>
    </row>
    <row r="13" spans="1:13" ht="15">
      <c r="A13" s="4">
        <v>13</v>
      </c>
      <c r="B13" s="29" t="s">
        <v>13</v>
      </c>
      <c r="C13" s="10">
        <v>114230</v>
      </c>
      <c r="D13" s="14">
        <v>125175</v>
      </c>
      <c r="E13" s="11">
        <v>126868</v>
      </c>
      <c r="F13" s="41">
        <f t="shared" si="3"/>
        <v>0.042350218831273094</v>
      </c>
      <c r="G13" s="17">
        <f t="shared" si="4"/>
        <v>0.11063643526219032</v>
      </c>
      <c r="H13" s="14">
        <f t="shared" si="0"/>
        <v>12638</v>
      </c>
      <c r="I13" s="35">
        <f t="shared" si="5"/>
        <v>0.040752492615666394</v>
      </c>
      <c r="J13" s="11">
        <v>126096.5</v>
      </c>
      <c r="K13" s="14">
        <v>127774.5</v>
      </c>
      <c r="L13" s="35">
        <f t="shared" si="1"/>
        <v>0.013307268639494356</v>
      </c>
      <c r="M13" s="14">
        <f t="shared" si="2"/>
        <v>1678</v>
      </c>
    </row>
    <row r="14" spans="1:13" ht="15">
      <c r="A14" s="4">
        <v>14</v>
      </c>
      <c r="B14" s="29" t="s">
        <v>14</v>
      </c>
      <c r="C14" s="10">
        <v>194671</v>
      </c>
      <c r="D14" s="14">
        <v>214650</v>
      </c>
      <c r="E14" s="11">
        <v>216183</v>
      </c>
      <c r="F14" s="41">
        <f t="shared" si="3"/>
        <v>0.07216474885393567</v>
      </c>
      <c r="G14" s="17">
        <f t="shared" si="4"/>
        <v>0.110504389457084</v>
      </c>
      <c r="H14" s="14">
        <f t="shared" si="0"/>
        <v>21512</v>
      </c>
      <c r="I14" s="35">
        <f t="shared" si="5"/>
        <v>0.0693675914818971</v>
      </c>
      <c r="J14" s="11">
        <v>214992</v>
      </c>
      <c r="K14" s="14">
        <v>216726.8</v>
      </c>
      <c r="L14" s="35">
        <f t="shared" si="1"/>
        <v>0.008069137456277388</v>
      </c>
      <c r="M14" s="14">
        <f t="shared" si="2"/>
        <v>1734.7999999999884</v>
      </c>
    </row>
    <row r="15" spans="1:13" ht="15">
      <c r="A15" s="4">
        <v>15</v>
      </c>
      <c r="B15" s="29" t="s">
        <v>15</v>
      </c>
      <c r="C15" s="10">
        <v>9894</v>
      </c>
      <c r="D15" s="14">
        <v>11682</v>
      </c>
      <c r="E15" s="11">
        <v>11680</v>
      </c>
      <c r="F15" s="41">
        <f t="shared" si="3"/>
        <v>0.003898938707548552</v>
      </c>
      <c r="G15" s="17">
        <f t="shared" si="4"/>
        <v>0.18051344249039822</v>
      </c>
      <c r="H15" s="14">
        <f t="shared" si="0"/>
        <v>1786</v>
      </c>
      <c r="I15" s="35">
        <f t="shared" si="5"/>
        <v>0.0057591352913103485</v>
      </c>
      <c r="J15" s="11">
        <v>11629</v>
      </c>
      <c r="K15" s="14">
        <v>11745.11</v>
      </c>
      <c r="L15" s="35">
        <f t="shared" si="1"/>
        <v>0.009984521454983282</v>
      </c>
      <c r="M15" s="14">
        <f t="shared" si="2"/>
        <v>116.11000000000058</v>
      </c>
    </row>
    <row r="16" spans="1:13" ht="15">
      <c r="A16" s="4">
        <v>16</v>
      </c>
      <c r="B16" s="29" t="s">
        <v>16</v>
      </c>
      <c r="C16" s="10">
        <v>6062</v>
      </c>
      <c r="D16" s="14">
        <v>6354</v>
      </c>
      <c r="E16" s="11">
        <v>6307</v>
      </c>
      <c r="F16" s="41">
        <f t="shared" si="3"/>
        <v>0.0021053601394271163</v>
      </c>
      <c r="G16" s="17">
        <f t="shared" si="4"/>
        <v>0.04041570438799076</v>
      </c>
      <c r="H16" s="14">
        <f t="shared" si="0"/>
        <v>245</v>
      </c>
      <c r="I16" s="35">
        <f t="shared" si="5"/>
        <v>0.000790026957654555</v>
      </c>
      <c r="J16" s="11">
        <v>6385.584</v>
      </c>
      <c r="K16" s="14">
        <v>6450.884</v>
      </c>
      <c r="L16" s="35">
        <f t="shared" si="1"/>
        <v>0.01022615942410282</v>
      </c>
      <c r="M16" s="14">
        <f t="shared" si="2"/>
        <v>65.30000000000018</v>
      </c>
    </row>
    <row r="17" spans="1:13" ht="15">
      <c r="A17" s="4">
        <v>17</v>
      </c>
      <c r="B17" s="29" t="s">
        <v>17</v>
      </c>
      <c r="C17" s="10">
        <v>7490</v>
      </c>
      <c r="D17" s="14">
        <v>7556</v>
      </c>
      <c r="E17" s="11">
        <v>7607</v>
      </c>
      <c r="F17" s="41">
        <f t="shared" si="3"/>
        <v>0.0025393173585891984</v>
      </c>
      <c r="G17" s="17">
        <f t="shared" si="4"/>
        <v>0.01562082777036048</v>
      </c>
      <c r="H17" s="14">
        <f t="shared" si="0"/>
        <v>117</v>
      </c>
      <c r="I17" s="35">
        <f t="shared" si="5"/>
        <v>0.00037727817977788956</v>
      </c>
      <c r="J17" s="11">
        <v>7460.738</v>
      </c>
      <c r="K17" s="14">
        <v>7565.683</v>
      </c>
      <c r="L17" s="35">
        <f t="shared" si="1"/>
        <v>0.01406630282419778</v>
      </c>
      <c r="M17" s="14">
        <f t="shared" si="2"/>
        <v>104.94499999999971</v>
      </c>
    </row>
    <row r="18" spans="1:13" ht="15">
      <c r="A18" s="4">
        <v>18</v>
      </c>
      <c r="B18" s="29" t="s">
        <v>18</v>
      </c>
      <c r="C18" s="10">
        <v>16009</v>
      </c>
      <c r="D18" s="14">
        <v>16133</v>
      </c>
      <c r="E18" s="11">
        <v>16057</v>
      </c>
      <c r="F18" s="41">
        <f t="shared" si="3"/>
        <v>0.005360039283142732</v>
      </c>
      <c r="G18" s="17">
        <f t="shared" si="4"/>
        <v>0.0029983134486851145</v>
      </c>
      <c r="H18" s="14">
        <f t="shared" si="0"/>
        <v>48</v>
      </c>
      <c r="I18" s="35">
        <f t="shared" si="5"/>
        <v>0.00015478079170374957</v>
      </c>
      <c r="J18" s="11">
        <v>16356.14</v>
      </c>
      <c r="K18" s="14">
        <v>16317.45</v>
      </c>
      <c r="L18" s="35">
        <f t="shared" si="1"/>
        <v>-0.00236547253814156</v>
      </c>
      <c r="M18" s="14">
        <f t="shared" si="2"/>
        <v>-38.68999999999869</v>
      </c>
    </row>
    <row r="19" spans="1:13" ht="15">
      <c r="A19" s="4">
        <v>19</v>
      </c>
      <c r="B19" s="29" t="s">
        <v>19</v>
      </c>
      <c r="C19" s="10">
        <v>1011</v>
      </c>
      <c r="D19" s="14">
        <v>1121</v>
      </c>
      <c r="E19" s="11">
        <v>1060</v>
      </c>
      <c r="F19" s="41">
        <f t="shared" si="3"/>
        <v>0.0003538420402398515</v>
      </c>
      <c r="G19" s="17">
        <f t="shared" si="4"/>
        <v>0.04846686449060336</v>
      </c>
      <c r="H19" s="14">
        <f t="shared" si="0"/>
        <v>49</v>
      </c>
      <c r="I19" s="35">
        <f t="shared" si="5"/>
        <v>0.000158005391530911</v>
      </c>
      <c r="J19" s="11">
        <v>1107.546</v>
      </c>
      <c r="K19" s="14">
        <v>1103.76</v>
      </c>
      <c r="L19" s="35">
        <f t="shared" si="1"/>
        <v>-0.0034183681761299827</v>
      </c>
      <c r="M19" s="14">
        <f t="shared" si="2"/>
        <v>-3.786000000000058</v>
      </c>
    </row>
    <row r="20" spans="1:13" ht="15">
      <c r="A20" s="4">
        <v>20</v>
      </c>
      <c r="B20" s="29" t="s">
        <v>20</v>
      </c>
      <c r="C20" s="10">
        <v>17180</v>
      </c>
      <c r="D20" s="14">
        <v>16806</v>
      </c>
      <c r="E20" s="11">
        <v>15651</v>
      </c>
      <c r="F20" s="41">
        <f t="shared" si="3"/>
        <v>0.005224511105465958</v>
      </c>
      <c r="G20" s="17">
        <f t="shared" si="4"/>
        <v>-0.0889988358556461</v>
      </c>
      <c r="H20" s="14">
        <f t="shared" si="0"/>
        <v>-1529</v>
      </c>
      <c r="I20" s="35">
        <f t="shared" si="5"/>
        <v>-0.004930413135729856</v>
      </c>
      <c r="J20" s="11">
        <v>16751.65</v>
      </c>
      <c r="K20" s="14">
        <v>15752.85</v>
      </c>
      <c r="L20" s="35">
        <f t="shared" si="1"/>
        <v>-0.05962397733954572</v>
      </c>
      <c r="M20" s="14">
        <f t="shared" si="2"/>
        <v>-998.8000000000011</v>
      </c>
    </row>
    <row r="21" spans="1:13" ht="15">
      <c r="A21" s="4">
        <v>21</v>
      </c>
      <c r="B21" s="29" t="s">
        <v>21</v>
      </c>
      <c r="C21" s="10">
        <v>3410</v>
      </c>
      <c r="D21" s="14">
        <v>5006</v>
      </c>
      <c r="E21" s="11">
        <v>5772</v>
      </c>
      <c r="F21" s="41">
        <f t="shared" si="3"/>
        <v>0.0019267700530796442</v>
      </c>
      <c r="G21" s="17">
        <f t="shared" si="4"/>
        <v>0.6926686217008797</v>
      </c>
      <c r="H21" s="14">
        <f t="shared" si="0"/>
        <v>2362</v>
      </c>
      <c r="I21" s="35">
        <f t="shared" si="5"/>
        <v>0.007616504791755343</v>
      </c>
      <c r="J21" s="11">
        <v>5074.2</v>
      </c>
      <c r="K21" s="14">
        <v>5848.241</v>
      </c>
      <c r="L21" s="35">
        <f t="shared" si="1"/>
        <v>0.15254444050293647</v>
      </c>
      <c r="M21" s="14">
        <f t="shared" si="2"/>
        <v>774.0410000000002</v>
      </c>
    </row>
    <row r="22" spans="1:13" ht="15">
      <c r="A22" s="4">
        <v>22</v>
      </c>
      <c r="B22" s="29" t="s">
        <v>22</v>
      </c>
      <c r="C22" s="10">
        <v>26508</v>
      </c>
      <c r="D22" s="14">
        <v>30300</v>
      </c>
      <c r="E22" s="11">
        <v>31030</v>
      </c>
      <c r="F22" s="41">
        <f t="shared" si="3"/>
        <v>0.010358225008153388</v>
      </c>
      <c r="G22" s="17">
        <f t="shared" si="4"/>
        <v>0.17059001056284895</v>
      </c>
      <c r="H22" s="14">
        <f t="shared" si="0"/>
        <v>4522</v>
      </c>
      <c r="I22" s="35">
        <f t="shared" si="5"/>
        <v>0.014581640418424073</v>
      </c>
      <c r="J22" s="11">
        <v>30633.15</v>
      </c>
      <c r="K22" s="14">
        <v>31150.39</v>
      </c>
      <c r="L22" s="35">
        <f t="shared" si="1"/>
        <v>0.016884975916613143</v>
      </c>
      <c r="M22" s="14">
        <f t="shared" si="2"/>
        <v>517.239999999998</v>
      </c>
    </row>
    <row r="23" spans="1:13" ht="15">
      <c r="A23" s="4">
        <v>23</v>
      </c>
      <c r="B23" s="29" t="s">
        <v>23</v>
      </c>
      <c r="C23" s="10">
        <v>20504</v>
      </c>
      <c r="D23" s="14">
        <v>22265</v>
      </c>
      <c r="E23" s="11">
        <v>21558</v>
      </c>
      <c r="F23" s="41">
        <f t="shared" si="3"/>
        <v>0.007196345946689357</v>
      </c>
      <c r="G23" s="17">
        <f t="shared" si="4"/>
        <v>0.05140460397971128</v>
      </c>
      <c r="H23" s="14">
        <f t="shared" si="0"/>
        <v>1054</v>
      </c>
      <c r="I23" s="35">
        <f t="shared" si="5"/>
        <v>0.0033987282178281676</v>
      </c>
      <c r="J23" s="11">
        <v>22520.14</v>
      </c>
      <c r="K23" s="14">
        <v>22383.2</v>
      </c>
      <c r="L23" s="35">
        <f t="shared" si="1"/>
        <v>-0.006080779249152035</v>
      </c>
      <c r="M23" s="14">
        <f t="shared" si="2"/>
        <v>-136.9399999999987</v>
      </c>
    </row>
    <row r="24" spans="1:13" ht="15">
      <c r="A24" s="4">
        <v>24</v>
      </c>
      <c r="B24" s="29" t="s">
        <v>24</v>
      </c>
      <c r="C24" s="10">
        <v>12015</v>
      </c>
      <c r="D24" s="14">
        <v>12360</v>
      </c>
      <c r="E24" s="11">
        <v>12347</v>
      </c>
      <c r="F24" s="41">
        <f t="shared" si="3"/>
        <v>0.004121592142303251</v>
      </c>
      <c r="G24" s="17">
        <f t="shared" si="4"/>
        <v>0.027632126508531002</v>
      </c>
      <c r="H24" s="14">
        <f t="shared" si="0"/>
        <v>332</v>
      </c>
      <c r="I24" s="35">
        <f t="shared" si="5"/>
        <v>0.0010705671426176012</v>
      </c>
      <c r="J24" s="11">
        <v>12359.19</v>
      </c>
      <c r="K24" s="14">
        <v>12470.05</v>
      </c>
      <c r="L24" s="35">
        <f t="shared" si="1"/>
        <v>0.008969843492979617</v>
      </c>
      <c r="M24" s="14">
        <f t="shared" si="2"/>
        <v>110.85999999999876</v>
      </c>
    </row>
    <row r="25" spans="1:13" ht="15">
      <c r="A25" s="4">
        <v>25</v>
      </c>
      <c r="B25" s="29" t="s">
        <v>25</v>
      </c>
      <c r="C25" s="10">
        <v>38817</v>
      </c>
      <c r="D25" s="14">
        <v>42767</v>
      </c>
      <c r="E25" s="11">
        <v>43857</v>
      </c>
      <c r="F25" s="41">
        <f t="shared" si="3"/>
        <v>0.0146400475083011</v>
      </c>
      <c r="G25" s="17">
        <f t="shared" si="4"/>
        <v>0.12984001854857408</v>
      </c>
      <c r="H25" s="14">
        <f t="shared" si="0"/>
        <v>5040</v>
      </c>
      <c r="I25" s="35">
        <f t="shared" si="5"/>
        <v>0.016251983128893706</v>
      </c>
      <c r="J25" s="11">
        <v>43163.83</v>
      </c>
      <c r="K25" s="14">
        <v>44257.64</v>
      </c>
      <c r="L25" s="35">
        <f t="shared" si="1"/>
        <v>0.025340893057914406</v>
      </c>
      <c r="M25" s="14">
        <f t="shared" si="2"/>
        <v>1093.8099999999977</v>
      </c>
    </row>
    <row r="26" spans="1:13" ht="15">
      <c r="A26" s="4">
        <v>26</v>
      </c>
      <c r="B26" s="29" t="s">
        <v>26</v>
      </c>
      <c r="C26" s="10">
        <v>11584</v>
      </c>
      <c r="D26" s="14">
        <v>10188</v>
      </c>
      <c r="E26" s="11">
        <v>9780</v>
      </c>
      <c r="F26" s="41">
        <f t="shared" si="3"/>
        <v>0.003264693541080894</v>
      </c>
      <c r="G26" s="17">
        <f t="shared" si="4"/>
        <v>-0.15573204419889503</v>
      </c>
      <c r="H26" s="14">
        <f t="shared" si="0"/>
        <v>-1804</v>
      </c>
      <c r="I26" s="35">
        <f t="shared" si="5"/>
        <v>-0.005817178088199254</v>
      </c>
      <c r="J26" s="11">
        <v>10098.76</v>
      </c>
      <c r="K26" s="14">
        <v>10001.53</v>
      </c>
      <c r="L26" s="35">
        <f t="shared" si="1"/>
        <v>-0.00962791471428171</v>
      </c>
      <c r="M26" s="14">
        <f t="shared" si="2"/>
        <v>-97.22999999999956</v>
      </c>
    </row>
    <row r="27" spans="1:13" ht="15">
      <c r="A27" s="4">
        <v>27</v>
      </c>
      <c r="B27" s="29" t="s">
        <v>27</v>
      </c>
      <c r="C27" s="10">
        <v>15504</v>
      </c>
      <c r="D27" s="14">
        <v>19563</v>
      </c>
      <c r="E27" s="11">
        <v>20472</v>
      </c>
      <c r="F27" s="41">
        <f t="shared" si="3"/>
        <v>0.006833824762066264</v>
      </c>
      <c r="G27" s="17">
        <f t="shared" si="4"/>
        <v>0.3204334365325077</v>
      </c>
      <c r="H27" s="14">
        <f t="shared" si="0"/>
        <v>4968</v>
      </c>
      <c r="I27" s="35">
        <f t="shared" si="5"/>
        <v>0.01601981194133808</v>
      </c>
      <c r="J27" s="11">
        <v>19532.24</v>
      </c>
      <c r="K27" s="14">
        <v>20581.49</v>
      </c>
      <c r="L27" s="35">
        <f t="shared" si="1"/>
        <v>0.053718877097557675</v>
      </c>
      <c r="M27" s="14">
        <f t="shared" si="2"/>
        <v>1049.25</v>
      </c>
    </row>
    <row r="28" spans="1:13" ht="15">
      <c r="A28" s="4">
        <v>28</v>
      </c>
      <c r="B28" s="29" t="s">
        <v>28</v>
      </c>
      <c r="C28" s="10">
        <v>22511</v>
      </c>
      <c r="D28" s="14">
        <v>22479</v>
      </c>
      <c r="E28" s="11">
        <v>21707</v>
      </c>
      <c r="F28" s="41">
        <f t="shared" si="3"/>
        <v>0.0072460841202702415</v>
      </c>
      <c r="G28" s="17">
        <f t="shared" si="4"/>
        <v>-0.0357158722402381</v>
      </c>
      <c r="H28" s="14">
        <f t="shared" si="0"/>
        <v>-804</v>
      </c>
      <c r="I28" s="35">
        <f t="shared" si="5"/>
        <v>-0.0025925782610378054</v>
      </c>
      <c r="J28" s="11">
        <v>22498.86</v>
      </c>
      <c r="K28" s="14">
        <v>22021.33</v>
      </c>
      <c r="L28" s="35">
        <f t="shared" si="1"/>
        <v>-0.021224630936856306</v>
      </c>
      <c r="M28" s="14">
        <f t="shared" si="2"/>
        <v>-477.52999999999884</v>
      </c>
    </row>
    <row r="29" spans="1:13" ht="15">
      <c r="A29" s="4">
        <v>29</v>
      </c>
      <c r="B29" s="29" t="s">
        <v>29</v>
      </c>
      <c r="C29" s="10">
        <v>12655</v>
      </c>
      <c r="D29" s="14">
        <v>16383</v>
      </c>
      <c r="E29" s="11">
        <v>17034</v>
      </c>
      <c r="F29" s="41">
        <f t="shared" si="3"/>
        <v>0.0056861748240053115</v>
      </c>
      <c r="G29" s="17">
        <f t="shared" si="4"/>
        <v>0.34602923745555114</v>
      </c>
      <c r="H29" s="14">
        <f t="shared" si="0"/>
        <v>4379</v>
      </c>
      <c r="I29" s="35">
        <f t="shared" si="5"/>
        <v>0.014120522643139986</v>
      </c>
      <c r="J29" s="11">
        <v>16291.77</v>
      </c>
      <c r="K29" s="14">
        <v>16589.51</v>
      </c>
      <c r="L29" s="35">
        <f t="shared" si="1"/>
        <v>0.018275485106897405</v>
      </c>
      <c r="M29" s="14">
        <f t="shared" si="2"/>
        <v>297.73999999999796</v>
      </c>
    </row>
    <row r="30" spans="1:13" ht="15">
      <c r="A30" s="4">
        <v>30</v>
      </c>
      <c r="B30" s="29" t="s">
        <v>30</v>
      </c>
      <c r="C30" s="10">
        <v>2208</v>
      </c>
      <c r="D30" s="14">
        <v>2436</v>
      </c>
      <c r="E30" s="11">
        <v>2522</v>
      </c>
      <c r="F30" s="41">
        <f t="shared" si="3"/>
        <v>0.0008418770051744391</v>
      </c>
      <c r="G30" s="17">
        <f t="shared" si="4"/>
        <v>0.14221014492753623</v>
      </c>
      <c r="H30" s="14">
        <f t="shared" si="0"/>
        <v>314</v>
      </c>
      <c r="I30" s="35">
        <f t="shared" si="5"/>
        <v>0.0010125243457286951</v>
      </c>
      <c r="J30" s="11">
        <v>2377.432</v>
      </c>
      <c r="K30" s="14">
        <v>2415.031</v>
      </c>
      <c r="L30" s="35">
        <f t="shared" si="1"/>
        <v>0.015814963372243734</v>
      </c>
      <c r="M30" s="14">
        <f t="shared" si="2"/>
        <v>37.59900000000016</v>
      </c>
    </row>
    <row r="31" spans="1:13" ht="15">
      <c r="A31" s="4">
        <v>31</v>
      </c>
      <c r="B31" s="29" t="s">
        <v>31</v>
      </c>
      <c r="C31" s="10">
        <v>12452</v>
      </c>
      <c r="D31" s="14">
        <v>15494</v>
      </c>
      <c r="E31" s="11">
        <v>15925</v>
      </c>
      <c r="F31" s="41">
        <f t="shared" si="3"/>
        <v>0.005315975934735505</v>
      </c>
      <c r="G31" s="17">
        <f t="shared" si="4"/>
        <v>0.2789110183103116</v>
      </c>
      <c r="H31" s="14">
        <f t="shared" si="0"/>
        <v>3473</v>
      </c>
      <c r="I31" s="35">
        <f t="shared" si="5"/>
        <v>0.011199035199731713</v>
      </c>
      <c r="J31" s="11">
        <v>15544.75</v>
      </c>
      <c r="K31" s="14">
        <v>16066.32</v>
      </c>
      <c r="L31" s="35">
        <f t="shared" si="1"/>
        <v>0.03355280721787097</v>
      </c>
      <c r="M31" s="14">
        <f t="shared" si="2"/>
        <v>521.5699999999997</v>
      </c>
    </row>
    <row r="32" spans="1:13" ht="15">
      <c r="A32" s="4">
        <v>32</v>
      </c>
      <c r="B32" s="29" t="s">
        <v>32</v>
      </c>
      <c r="C32" s="10">
        <v>8199</v>
      </c>
      <c r="D32" s="14">
        <v>10571</v>
      </c>
      <c r="E32" s="11">
        <v>10858</v>
      </c>
      <c r="F32" s="41">
        <f t="shared" si="3"/>
        <v>0.003624544219739913</v>
      </c>
      <c r="G32" s="17">
        <f t="shared" si="4"/>
        <v>0.3243078424198073</v>
      </c>
      <c r="H32" s="14">
        <f t="shared" si="0"/>
        <v>2659</v>
      </c>
      <c r="I32" s="35">
        <f t="shared" si="5"/>
        <v>0.008574210940422294</v>
      </c>
      <c r="J32" s="11">
        <v>10645.74</v>
      </c>
      <c r="K32" s="14">
        <v>10912.08</v>
      </c>
      <c r="L32" s="35">
        <f t="shared" si="1"/>
        <v>0.025018458087460352</v>
      </c>
      <c r="M32" s="14">
        <f t="shared" si="2"/>
        <v>266.34000000000015</v>
      </c>
    </row>
    <row r="33" spans="1:13" ht="15">
      <c r="A33" s="4">
        <v>33</v>
      </c>
      <c r="B33" s="29" t="s">
        <v>33</v>
      </c>
      <c r="C33" s="10">
        <v>19523</v>
      </c>
      <c r="D33" s="14">
        <v>18576</v>
      </c>
      <c r="E33" s="11">
        <v>18434</v>
      </c>
      <c r="F33" s="41">
        <f t="shared" si="3"/>
        <v>0.006153513367718323</v>
      </c>
      <c r="G33" s="17">
        <f t="shared" si="4"/>
        <v>-0.055780361624750294</v>
      </c>
      <c r="H33" s="14">
        <f t="shared" si="0"/>
        <v>-1089</v>
      </c>
      <c r="I33" s="35">
        <f t="shared" si="5"/>
        <v>-0.0035115892117788183</v>
      </c>
      <c r="J33" s="11">
        <v>18700.52</v>
      </c>
      <c r="K33" s="14">
        <v>18778.5</v>
      </c>
      <c r="L33" s="35">
        <f t="shared" si="1"/>
        <v>0.004169937520453954</v>
      </c>
      <c r="M33" s="14">
        <f t="shared" si="2"/>
        <v>77.97999999999956</v>
      </c>
    </row>
    <row r="34" spans="1:13" ht="15">
      <c r="A34" s="4">
        <v>35</v>
      </c>
      <c r="B34" s="29" t="s">
        <v>34</v>
      </c>
      <c r="C34" s="10">
        <v>10216</v>
      </c>
      <c r="D34" s="14">
        <v>10628</v>
      </c>
      <c r="E34" s="11">
        <v>10607</v>
      </c>
      <c r="F34" s="41">
        <f aca="true" t="shared" si="6" ref="F34:F65">E34/$E$90</f>
        <v>0.00354075709511708</v>
      </c>
      <c r="G34" s="17">
        <f aca="true" t="shared" si="7" ref="G34:G65">(E34-C34)/C34</f>
        <v>0.03827329678935004</v>
      </c>
      <c r="H34" s="14">
        <f aca="true" t="shared" si="8" ref="H34:H65">E34-C34</f>
        <v>391</v>
      </c>
      <c r="I34" s="35">
        <f aca="true" t="shared" si="9" ref="I34:I65">H34/$H$90</f>
        <v>0.0012608185324201266</v>
      </c>
      <c r="J34" s="11">
        <v>10270.41</v>
      </c>
      <c r="K34" s="14">
        <v>10389.42</v>
      </c>
      <c r="L34" s="35">
        <f aca="true" t="shared" si="10" ref="L34:L65">(K34-J34)/J34</f>
        <v>0.011587658136335378</v>
      </c>
      <c r="M34" s="14">
        <f aca="true" t="shared" si="11" ref="M34:M65">K34-J34</f>
        <v>119.01000000000022</v>
      </c>
    </row>
    <row r="35" spans="1:13" ht="15">
      <c r="A35" s="4">
        <v>36</v>
      </c>
      <c r="B35" s="29" t="s">
        <v>35</v>
      </c>
      <c r="C35" s="10">
        <v>1239</v>
      </c>
      <c r="D35" s="14">
        <v>1360</v>
      </c>
      <c r="E35" s="11">
        <v>1365</v>
      </c>
      <c r="F35" s="41">
        <f t="shared" si="6"/>
        <v>0.0004556550801201861</v>
      </c>
      <c r="G35" s="17">
        <f t="shared" si="7"/>
        <v>0.1016949152542373</v>
      </c>
      <c r="H35" s="14">
        <f t="shared" si="8"/>
        <v>126</v>
      </c>
      <c r="I35" s="35">
        <f t="shared" si="9"/>
        <v>0.0004062995782223426</v>
      </c>
      <c r="J35" s="11">
        <v>1376.512</v>
      </c>
      <c r="K35" s="14">
        <v>1375.066</v>
      </c>
      <c r="L35" s="35">
        <f t="shared" si="10"/>
        <v>-0.001050481216291549</v>
      </c>
      <c r="M35" s="14">
        <f t="shared" si="11"/>
        <v>-1.4459999999999127</v>
      </c>
    </row>
    <row r="36" spans="1:13" ht="15">
      <c r="A36" s="4">
        <v>37</v>
      </c>
      <c r="B36" s="29" t="s">
        <v>36</v>
      </c>
      <c r="C36" s="10">
        <v>181</v>
      </c>
      <c r="D36" s="14">
        <v>291</v>
      </c>
      <c r="E36" s="11">
        <v>269</v>
      </c>
      <c r="F36" s="41">
        <f t="shared" si="6"/>
        <v>8.979576304200004E-05</v>
      </c>
      <c r="G36" s="17">
        <f t="shared" si="7"/>
        <v>0.4861878453038674</v>
      </c>
      <c r="H36" s="14">
        <f t="shared" si="8"/>
        <v>88</v>
      </c>
      <c r="I36" s="35">
        <f t="shared" si="9"/>
        <v>0.0002837647847902075</v>
      </c>
      <c r="J36" s="11">
        <v>274.964</v>
      </c>
      <c r="K36" s="14">
        <v>263.3694</v>
      </c>
      <c r="L36" s="35">
        <f t="shared" si="10"/>
        <v>-0.042167701953710356</v>
      </c>
      <c r="M36" s="14">
        <f t="shared" si="11"/>
        <v>-11.594600000000014</v>
      </c>
    </row>
    <row r="37" spans="1:13" ht="15">
      <c r="A37" s="4">
        <v>38</v>
      </c>
      <c r="B37" s="29" t="s">
        <v>37</v>
      </c>
      <c r="C37" s="10">
        <v>5092</v>
      </c>
      <c r="D37" s="14">
        <v>5280</v>
      </c>
      <c r="E37" s="11">
        <v>5456</v>
      </c>
      <c r="F37" s="41">
        <f t="shared" si="6"/>
        <v>0.0018212850674987073</v>
      </c>
      <c r="G37" s="17">
        <f t="shared" si="7"/>
        <v>0.07148468185388845</v>
      </c>
      <c r="H37" s="14">
        <f t="shared" si="8"/>
        <v>364</v>
      </c>
      <c r="I37" s="35">
        <f t="shared" si="9"/>
        <v>0.0011737543370867675</v>
      </c>
      <c r="J37" s="11">
        <v>5258.694</v>
      </c>
      <c r="K37" s="14">
        <v>5366.062</v>
      </c>
      <c r="L37" s="35">
        <f t="shared" si="10"/>
        <v>0.02041723667511353</v>
      </c>
      <c r="M37" s="14">
        <f t="shared" si="11"/>
        <v>107.36799999999948</v>
      </c>
    </row>
    <row r="38" spans="1:13" ht="15">
      <c r="A38" s="4">
        <v>39</v>
      </c>
      <c r="B38" s="29" t="s">
        <v>38</v>
      </c>
      <c r="C38" s="10">
        <v>381</v>
      </c>
      <c r="D38" s="14">
        <v>428</v>
      </c>
      <c r="E38" s="11">
        <v>413</v>
      </c>
      <c r="F38" s="41">
        <f t="shared" si="6"/>
        <v>0.00013786487039533837</v>
      </c>
      <c r="G38" s="17">
        <f t="shared" si="7"/>
        <v>0.08398950131233596</v>
      </c>
      <c r="H38" s="14">
        <f t="shared" si="8"/>
        <v>32</v>
      </c>
      <c r="I38" s="35">
        <f t="shared" si="9"/>
        <v>0.00010318719446916638</v>
      </c>
      <c r="J38" s="11">
        <v>426.3328</v>
      </c>
      <c r="K38" s="14">
        <v>420.4403</v>
      </c>
      <c r="L38" s="35">
        <f t="shared" si="10"/>
        <v>-0.013821362090836174</v>
      </c>
      <c r="M38" s="14">
        <f t="shared" si="11"/>
        <v>-5.892500000000041</v>
      </c>
    </row>
    <row r="39" spans="1:13" ht="15">
      <c r="A39" s="4">
        <v>41</v>
      </c>
      <c r="B39" s="29" t="s">
        <v>39</v>
      </c>
      <c r="C39" s="10">
        <v>25785</v>
      </c>
      <c r="D39" s="14">
        <v>27757</v>
      </c>
      <c r="E39" s="11">
        <v>27814</v>
      </c>
      <c r="F39" s="41">
        <f t="shared" si="6"/>
        <v>0.009284681610595499</v>
      </c>
      <c r="G39" s="17">
        <f t="shared" si="7"/>
        <v>0.07868916036455303</v>
      </c>
      <c r="H39" s="14">
        <f t="shared" si="8"/>
        <v>2029</v>
      </c>
      <c r="I39" s="35">
        <f t="shared" si="9"/>
        <v>0.00654271304931058</v>
      </c>
      <c r="J39" s="11">
        <v>27859.48</v>
      </c>
      <c r="K39" s="14">
        <v>28765.05</v>
      </c>
      <c r="L39" s="35">
        <f t="shared" si="10"/>
        <v>0.03250491394670682</v>
      </c>
      <c r="M39" s="14">
        <f t="shared" si="11"/>
        <v>905.5699999999997</v>
      </c>
    </row>
    <row r="40" spans="1:13" ht="15">
      <c r="A40" s="4">
        <v>42</v>
      </c>
      <c r="B40" s="29" t="s">
        <v>40</v>
      </c>
      <c r="C40" s="10">
        <v>12328</v>
      </c>
      <c r="D40" s="14">
        <v>14197</v>
      </c>
      <c r="E40" s="11">
        <v>14290</v>
      </c>
      <c r="F40" s="41">
        <f t="shared" si="6"/>
        <v>0.00477019127832781</v>
      </c>
      <c r="G40" s="17">
        <f t="shared" si="7"/>
        <v>0.15914990266061</v>
      </c>
      <c r="H40" s="14">
        <f t="shared" si="8"/>
        <v>1962</v>
      </c>
      <c r="I40" s="35">
        <f t="shared" si="9"/>
        <v>0.006326664860890763</v>
      </c>
      <c r="J40" s="11">
        <v>14234.98</v>
      </c>
      <c r="K40" s="14">
        <v>14779.85</v>
      </c>
      <c r="L40" s="35">
        <f t="shared" si="10"/>
        <v>0.03827683635663702</v>
      </c>
      <c r="M40" s="14">
        <f t="shared" si="11"/>
        <v>544.8700000000008</v>
      </c>
    </row>
    <row r="41" spans="1:13" ht="15">
      <c r="A41" s="4">
        <v>43</v>
      </c>
      <c r="B41" s="29" t="s">
        <v>41</v>
      </c>
      <c r="C41" s="10">
        <v>42318</v>
      </c>
      <c r="D41" s="14">
        <v>47224</v>
      </c>
      <c r="E41" s="11">
        <v>47118</v>
      </c>
      <c r="F41" s="41">
        <f t="shared" si="6"/>
        <v>0.015728612501906908</v>
      </c>
      <c r="G41" s="17">
        <f t="shared" si="7"/>
        <v>0.11342691053452432</v>
      </c>
      <c r="H41" s="14">
        <f t="shared" si="8"/>
        <v>4800</v>
      </c>
      <c r="I41" s="35">
        <f t="shared" si="9"/>
        <v>0.015478079170374956</v>
      </c>
      <c r="J41" s="11">
        <v>47475.35</v>
      </c>
      <c r="K41" s="14">
        <v>47736.46</v>
      </c>
      <c r="L41" s="35">
        <f t="shared" si="10"/>
        <v>0.00549990679373613</v>
      </c>
      <c r="M41" s="14">
        <f t="shared" si="11"/>
        <v>261.1100000000006</v>
      </c>
    </row>
    <row r="42" spans="1:13" ht="15">
      <c r="A42" s="4">
        <v>45</v>
      </c>
      <c r="B42" s="29" t="s">
        <v>42</v>
      </c>
      <c r="C42" s="10">
        <v>19556</v>
      </c>
      <c r="D42" s="14">
        <v>21869</v>
      </c>
      <c r="E42" s="11">
        <v>22087</v>
      </c>
      <c r="F42" s="41">
        <f t="shared" si="6"/>
        <v>0.007372933153563774</v>
      </c>
      <c r="G42" s="17">
        <f t="shared" si="7"/>
        <v>0.12942319492738802</v>
      </c>
      <c r="H42" s="14">
        <f t="shared" si="8"/>
        <v>2531</v>
      </c>
      <c r="I42" s="35">
        <f t="shared" si="9"/>
        <v>0.008161462162545628</v>
      </c>
      <c r="J42" s="11">
        <v>21754.57</v>
      </c>
      <c r="K42" s="14">
        <v>21941.19</v>
      </c>
      <c r="L42" s="35">
        <f t="shared" si="10"/>
        <v>0.008578427429271136</v>
      </c>
      <c r="M42" s="14">
        <f t="shared" si="11"/>
        <v>186.61999999999898</v>
      </c>
    </row>
    <row r="43" spans="1:13" ht="15">
      <c r="A43" s="4">
        <v>46</v>
      </c>
      <c r="B43" s="29" t="s">
        <v>43</v>
      </c>
      <c r="C43" s="10">
        <v>131073</v>
      </c>
      <c r="D43" s="14">
        <v>139266</v>
      </c>
      <c r="E43" s="11">
        <v>136931</v>
      </c>
      <c r="F43" s="41">
        <f t="shared" si="6"/>
        <v>0.04570938152083312</v>
      </c>
      <c r="G43" s="17">
        <f t="shared" si="7"/>
        <v>0.04469265218618632</v>
      </c>
      <c r="H43" s="14">
        <f t="shared" si="8"/>
        <v>5858</v>
      </c>
      <c r="I43" s="35">
        <f t="shared" si="9"/>
        <v>0.01888970578751177</v>
      </c>
      <c r="J43" s="11">
        <v>138845</v>
      </c>
      <c r="K43" s="14">
        <v>138139.1</v>
      </c>
      <c r="L43" s="35">
        <f t="shared" si="10"/>
        <v>-0.005084086571356507</v>
      </c>
      <c r="M43" s="14">
        <f t="shared" si="11"/>
        <v>-705.8999999999942</v>
      </c>
    </row>
    <row r="44" spans="1:13" ht="15">
      <c r="A44" s="4">
        <v>47</v>
      </c>
      <c r="B44" s="29" t="s">
        <v>44</v>
      </c>
      <c r="C44" s="10">
        <v>360736</v>
      </c>
      <c r="D44" s="14">
        <v>383856</v>
      </c>
      <c r="E44" s="11">
        <v>382174</v>
      </c>
      <c r="F44" s="41">
        <f t="shared" si="6"/>
        <v>0.12757474328926888</v>
      </c>
      <c r="G44" s="17">
        <f t="shared" si="7"/>
        <v>0.059428501729796857</v>
      </c>
      <c r="H44" s="14">
        <f t="shared" si="8"/>
        <v>21438</v>
      </c>
      <c r="I44" s="35">
        <f t="shared" si="9"/>
        <v>0.06912897109468714</v>
      </c>
      <c r="J44" s="11">
        <v>385803.8</v>
      </c>
      <c r="K44" s="14">
        <v>385187.4</v>
      </c>
      <c r="L44" s="35">
        <f t="shared" si="10"/>
        <v>-0.0015977032885626454</v>
      </c>
      <c r="M44" s="14">
        <f t="shared" si="11"/>
        <v>-616.3999999999651</v>
      </c>
    </row>
    <row r="45" spans="1:13" ht="15">
      <c r="A45" s="4">
        <v>49</v>
      </c>
      <c r="B45" s="29" t="s">
        <v>45</v>
      </c>
      <c r="C45" s="10">
        <v>59305</v>
      </c>
      <c r="D45" s="14">
        <v>62155</v>
      </c>
      <c r="E45" s="11">
        <v>62563</v>
      </c>
      <c r="F45" s="41">
        <f t="shared" si="6"/>
        <v>0.020884358078797953</v>
      </c>
      <c r="G45" s="17">
        <f t="shared" si="7"/>
        <v>0.05493634600792513</v>
      </c>
      <c r="H45" s="14">
        <f t="shared" si="8"/>
        <v>3258</v>
      </c>
      <c r="I45" s="35">
        <f t="shared" si="9"/>
        <v>0.010505746236892002</v>
      </c>
      <c r="J45" s="11">
        <v>61692.09</v>
      </c>
      <c r="K45" s="14">
        <v>62404.76</v>
      </c>
      <c r="L45" s="35">
        <f t="shared" si="10"/>
        <v>0.01155204824475886</v>
      </c>
      <c r="M45" s="14">
        <f t="shared" si="11"/>
        <v>712.6700000000055</v>
      </c>
    </row>
    <row r="46" spans="1:13" ht="15">
      <c r="A46" s="4">
        <v>50</v>
      </c>
      <c r="B46" s="29" t="s">
        <v>46</v>
      </c>
      <c r="C46" s="10">
        <v>1062</v>
      </c>
      <c r="D46" s="14">
        <v>1390</v>
      </c>
      <c r="E46" s="11">
        <v>1611</v>
      </c>
      <c r="F46" s="41">
        <f t="shared" si="6"/>
        <v>0.0005377731385154724</v>
      </c>
      <c r="G46" s="17">
        <f t="shared" si="7"/>
        <v>0.5169491525423728</v>
      </c>
      <c r="H46" s="14">
        <f t="shared" si="8"/>
        <v>549</v>
      </c>
      <c r="I46" s="35">
        <f t="shared" si="9"/>
        <v>0.0017703053051116356</v>
      </c>
      <c r="J46" s="11">
        <v>1472.638</v>
      </c>
      <c r="K46" s="14">
        <v>1650.651</v>
      </c>
      <c r="L46" s="35">
        <f t="shared" si="10"/>
        <v>0.12088035212998724</v>
      </c>
      <c r="M46" s="14">
        <f t="shared" si="11"/>
        <v>178.01300000000015</v>
      </c>
    </row>
    <row r="47" spans="1:13" ht="15">
      <c r="A47" s="4">
        <v>51</v>
      </c>
      <c r="B47" s="29" t="s">
        <v>47</v>
      </c>
      <c r="C47" s="10">
        <v>1934</v>
      </c>
      <c r="D47" s="14">
        <v>2374</v>
      </c>
      <c r="E47" s="11">
        <v>7836</v>
      </c>
      <c r="F47" s="41">
        <f t="shared" si="6"/>
        <v>0.002615760591810827</v>
      </c>
      <c r="G47" s="17">
        <f t="shared" si="7"/>
        <v>3.0517063081695968</v>
      </c>
      <c r="H47" s="14">
        <f t="shared" si="8"/>
        <v>5902</v>
      </c>
      <c r="I47" s="35">
        <f t="shared" si="9"/>
        <v>0.019031588179906873</v>
      </c>
      <c r="J47" s="11">
        <v>2449.975</v>
      </c>
      <c r="K47" s="14">
        <v>7448.978</v>
      </c>
      <c r="L47" s="35">
        <f t="shared" si="10"/>
        <v>2.0404302084715153</v>
      </c>
      <c r="M47" s="14">
        <f t="shared" si="11"/>
        <v>4999.003000000001</v>
      </c>
    </row>
    <row r="48" spans="1:13" ht="15">
      <c r="A48" s="4">
        <v>52</v>
      </c>
      <c r="B48" s="29" t="s">
        <v>48</v>
      </c>
      <c r="C48" s="10">
        <v>39620</v>
      </c>
      <c r="D48" s="14">
        <v>41876</v>
      </c>
      <c r="E48" s="11">
        <v>38302</v>
      </c>
      <c r="F48" s="41">
        <f t="shared" si="6"/>
        <v>0.012785714929496974</v>
      </c>
      <c r="G48" s="17">
        <f t="shared" si="7"/>
        <v>-0.03326602725896012</v>
      </c>
      <c r="H48" s="14">
        <f t="shared" si="8"/>
        <v>-1318</v>
      </c>
      <c r="I48" s="35">
        <f t="shared" si="9"/>
        <v>-0.00425002257219879</v>
      </c>
      <c r="J48" s="11">
        <v>43091.31</v>
      </c>
      <c r="K48" s="14">
        <v>39994.27</v>
      </c>
      <c r="L48" s="35">
        <f t="shared" si="10"/>
        <v>-0.0718715676084111</v>
      </c>
      <c r="M48" s="14">
        <f t="shared" si="11"/>
        <v>-3097.040000000001</v>
      </c>
    </row>
    <row r="49" spans="1:13" ht="15">
      <c r="A49" s="4">
        <v>53</v>
      </c>
      <c r="B49" s="29" t="s">
        <v>49</v>
      </c>
      <c r="C49" s="10">
        <v>2783</v>
      </c>
      <c r="D49" s="14">
        <v>3148</v>
      </c>
      <c r="E49" s="11">
        <v>3134</v>
      </c>
      <c r="F49" s="41">
        <f t="shared" si="6"/>
        <v>0.001046170711426127</v>
      </c>
      <c r="G49" s="17">
        <f t="shared" si="7"/>
        <v>0.12612288896873877</v>
      </c>
      <c r="H49" s="14">
        <f t="shared" si="8"/>
        <v>351</v>
      </c>
      <c r="I49" s="35">
        <f t="shared" si="9"/>
        <v>0.0011318345393336686</v>
      </c>
      <c r="J49" s="11">
        <v>3203.528</v>
      </c>
      <c r="K49" s="14">
        <v>3225.725</v>
      </c>
      <c r="L49" s="35">
        <f t="shared" si="10"/>
        <v>0.006928923361993439</v>
      </c>
      <c r="M49" s="14">
        <f t="shared" si="11"/>
        <v>22.197000000000116</v>
      </c>
    </row>
    <row r="50" spans="1:13" ht="15">
      <c r="A50" s="4">
        <v>55</v>
      </c>
      <c r="B50" s="29" t="s">
        <v>50</v>
      </c>
      <c r="C50" s="10">
        <v>42408</v>
      </c>
      <c r="D50" s="14">
        <v>51985</v>
      </c>
      <c r="E50" s="11">
        <v>51128</v>
      </c>
      <c r="F50" s="41">
        <f t="shared" si="6"/>
        <v>0.017067203616399178</v>
      </c>
      <c r="G50" s="17">
        <f t="shared" si="7"/>
        <v>0.20562158083380494</v>
      </c>
      <c r="H50" s="14">
        <f t="shared" si="8"/>
        <v>8720</v>
      </c>
      <c r="I50" s="35">
        <f t="shared" si="9"/>
        <v>0.02811851049284784</v>
      </c>
      <c r="J50" s="11">
        <v>74313.13</v>
      </c>
      <c r="K50" s="14">
        <v>76519.88</v>
      </c>
      <c r="L50" s="35">
        <f t="shared" si="10"/>
        <v>0.029695290724532798</v>
      </c>
      <c r="M50" s="14">
        <f t="shared" si="11"/>
        <v>2206.75</v>
      </c>
    </row>
    <row r="51" spans="1:13" ht="15">
      <c r="A51" s="4">
        <v>56</v>
      </c>
      <c r="B51" s="29" t="s">
        <v>51</v>
      </c>
      <c r="C51" s="10">
        <v>92792</v>
      </c>
      <c r="D51" s="14">
        <v>111975</v>
      </c>
      <c r="E51" s="11">
        <v>113567</v>
      </c>
      <c r="F51" s="41">
        <f t="shared" si="6"/>
        <v>0.03791016885275397</v>
      </c>
      <c r="G51" s="17">
        <f t="shared" si="7"/>
        <v>0.2238878351582033</v>
      </c>
      <c r="H51" s="14">
        <f t="shared" si="8"/>
        <v>20775</v>
      </c>
      <c r="I51" s="35">
        <f t="shared" si="9"/>
        <v>0.06699106140927912</v>
      </c>
      <c r="J51" s="11">
        <v>109133.4</v>
      </c>
      <c r="K51" s="14">
        <v>111243.2</v>
      </c>
      <c r="L51" s="35">
        <f t="shared" si="10"/>
        <v>0.01933230340115861</v>
      </c>
      <c r="M51" s="14">
        <f t="shared" si="11"/>
        <v>2109.800000000003</v>
      </c>
    </row>
    <row r="52" spans="1:13" ht="15">
      <c r="A52" s="4">
        <v>58</v>
      </c>
      <c r="B52" s="29" t="s">
        <v>52</v>
      </c>
      <c r="C52" s="10">
        <v>4822</v>
      </c>
      <c r="D52" s="14">
        <v>5817</v>
      </c>
      <c r="E52" s="11">
        <v>5671</v>
      </c>
      <c r="F52" s="41">
        <f t="shared" si="6"/>
        <v>0.0018930549152832055</v>
      </c>
      <c r="G52" s="17">
        <f t="shared" si="7"/>
        <v>0.17606802156781418</v>
      </c>
      <c r="H52" s="14">
        <f t="shared" si="8"/>
        <v>849</v>
      </c>
      <c r="I52" s="35">
        <f t="shared" si="9"/>
        <v>0.0027376852532600706</v>
      </c>
      <c r="J52" s="11">
        <v>5858.591</v>
      </c>
      <c r="K52" s="14">
        <v>5983.289</v>
      </c>
      <c r="L52" s="35">
        <f t="shared" si="10"/>
        <v>0.02128463994158312</v>
      </c>
      <c r="M52" s="14">
        <f t="shared" si="11"/>
        <v>124.69799999999941</v>
      </c>
    </row>
    <row r="53" spans="1:13" ht="15">
      <c r="A53" s="4">
        <v>59</v>
      </c>
      <c r="B53" s="29" t="s">
        <v>53</v>
      </c>
      <c r="C53" s="10">
        <v>5471</v>
      </c>
      <c r="D53" s="14">
        <v>7557</v>
      </c>
      <c r="E53" s="11">
        <v>7551</v>
      </c>
      <c r="F53" s="41">
        <f t="shared" si="6"/>
        <v>0.002520623816840678</v>
      </c>
      <c r="G53" s="17">
        <f t="shared" si="7"/>
        <v>0.3801864375799671</v>
      </c>
      <c r="H53" s="14">
        <f t="shared" si="8"/>
        <v>2080</v>
      </c>
      <c r="I53" s="35">
        <f t="shared" si="9"/>
        <v>0.006707167640495814</v>
      </c>
      <c r="J53" s="11">
        <v>7373.756</v>
      </c>
      <c r="K53" s="14">
        <v>7530.515</v>
      </c>
      <c r="L53" s="35">
        <f t="shared" si="10"/>
        <v>0.021259043559347504</v>
      </c>
      <c r="M53" s="14">
        <f t="shared" si="11"/>
        <v>156.75900000000001</v>
      </c>
    </row>
    <row r="54" spans="1:13" ht="15">
      <c r="A54" s="4">
        <v>60</v>
      </c>
      <c r="B54" s="29" t="s">
        <v>54</v>
      </c>
      <c r="C54" s="10">
        <v>2002</v>
      </c>
      <c r="D54" s="14">
        <v>2269</v>
      </c>
      <c r="E54" s="11">
        <v>2328</v>
      </c>
      <c r="F54" s="41">
        <f t="shared" si="6"/>
        <v>0.0007771172355456361</v>
      </c>
      <c r="G54" s="17">
        <f t="shared" si="7"/>
        <v>0.16283716283716285</v>
      </c>
      <c r="H54" s="14">
        <f t="shared" si="8"/>
        <v>326</v>
      </c>
      <c r="I54" s="35">
        <f t="shared" si="9"/>
        <v>0.0010512195436546325</v>
      </c>
      <c r="J54" s="11">
        <v>2263.736</v>
      </c>
      <c r="K54" s="14">
        <v>2308.657</v>
      </c>
      <c r="L54" s="35">
        <f t="shared" si="10"/>
        <v>0.01984374503033935</v>
      </c>
      <c r="M54" s="14">
        <f t="shared" si="11"/>
        <v>44.92100000000028</v>
      </c>
    </row>
    <row r="55" spans="1:13" ht="15">
      <c r="A55" s="4">
        <v>61</v>
      </c>
      <c r="B55" s="29" t="s">
        <v>55</v>
      </c>
      <c r="C55" s="10">
        <v>4701</v>
      </c>
      <c r="D55" s="14">
        <v>4915</v>
      </c>
      <c r="E55" s="11">
        <v>6595</v>
      </c>
      <c r="F55" s="41">
        <f t="shared" si="6"/>
        <v>0.002201498354133793</v>
      </c>
      <c r="G55" s="17">
        <f t="shared" si="7"/>
        <v>0.4028930014890449</v>
      </c>
      <c r="H55" s="14">
        <f t="shared" si="8"/>
        <v>1894</v>
      </c>
      <c r="I55" s="35">
        <f t="shared" si="9"/>
        <v>0.006107392072643785</v>
      </c>
      <c r="J55" s="11">
        <v>5203.365</v>
      </c>
      <c r="K55" s="14">
        <v>6427.88</v>
      </c>
      <c r="L55" s="35">
        <f t="shared" si="10"/>
        <v>0.2353313672978929</v>
      </c>
      <c r="M55" s="14">
        <f t="shared" si="11"/>
        <v>1224.5150000000003</v>
      </c>
    </row>
    <row r="56" spans="1:13" ht="15">
      <c r="A56" s="4">
        <v>62</v>
      </c>
      <c r="B56" s="29" t="s">
        <v>56</v>
      </c>
      <c r="C56" s="10">
        <v>14142</v>
      </c>
      <c r="D56" s="14">
        <v>16778</v>
      </c>
      <c r="E56" s="11">
        <v>16531</v>
      </c>
      <c r="F56" s="41">
        <f t="shared" si="6"/>
        <v>0.0055182667615141364</v>
      </c>
      <c r="G56" s="17">
        <f t="shared" si="7"/>
        <v>0.16892943006646868</v>
      </c>
      <c r="H56" s="14">
        <f t="shared" si="8"/>
        <v>2389</v>
      </c>
      <c r="I56" s="35">
        <f t="shared" si="9"/>
        <v>0.0077035689870887025</v>
      </c>
      <c r="J56" s="11">
        <v>16498.88</v>
      </c>
      <c r="K56" s="14">
        <v>16795.96</v>
      </c>
      <c r="L56" s="35">
        <f t="shared" si="10"/>
        <v>0.01800607071510297</v>
      </c>
      <c r="M56" s="14">
        <f t="shared" si="11"/>
        <v>297.0799999999981</v>
      </c>
    </row>
    <row r="57" spans="1:13" ht="15">
      <c r="A57" s="4">
        <v>63</v>
      </c>
      <c r="B57" s="29" t="s">
        <v>57</v>
      </c>
      <c r="C57" s="10">
        <v>27571</v>
      </c>
      <c r="D57" s="14">
        <v>30641</v>
      </c>
      <c r="E57" s="11">
        <v>32270</v>
      </c>
      <c r="F57" s="41">
        <f t="shared" si="6"/>
        <v>0.010772153432584914</v>
      </c>
      <c r="G57" s="17">
        <f t="shared" si="7"/>
        <v>0.1704327010264408</v>
      </c>
      <c r="H57" s="14">
        <f t="shared" si="8"/>
        <v>4699</v>
      </c>
      <c r="I57" s="35">
        <f t="shared" si="9"/>
        <v>0.01515239458783165</v>
      </c>
      <c r="J57" s="11">
        <v>30240.81</v>
      </c>
      <c r="K57" s="14">
        <v>30562.81</v>
      </c>
      <c r="L57" s="35">
        <f t="shared" si="10"/>
        <v>0.01064786293753375</v>
      </c>
      <c r="M57" s="14">
        <f t="shared" si="11"/>
        <v>322</v>
      </c>
    </row>
    <row r="58" spans="1:13" ht="15">
      <c r="A58" s="4">
        <v>64</v>
      </c>
      <c r="B58" s="29" t="s">
        <v>58</v>
      </c>
      <c r="C58" s="10">
        <v>36947</v>
      </c>
      <c r="D58" s="14">
        <v>38925</v>
      </c>
      <c r="E58" s="11">
        <v>39314</v>
      </c>
      <c r="F58" s="41">
        <f t="shared" si="6"/>
        <v>0.013123533933952379</v>
      </c>
      <c r="G58" s="17">
        <f t="shared" si="7"/>
        <v>0.06406474138631012</v>
      </c>
      <c r="H58" s="14">
        <f t="shared" si="8"/>
        <v>2367</v>
      </c>
      <c r="I58" s="35">
        <f t="shared" si="9"/>
        <v>0.007632627790891151</v>
      </c>
      <c r="J58" s="11">
        <v>38980.3</v>
      </c>
      <c r="K58" s="14">
        <v>39352.6</v>
      </c>
      <c r="L58" s="35">
        <f t="shared" si="10"/>
        <v>0.00955097831468705</v>
      </c>
      <c r="M58" s="14">
        <f t="shared" si="11"/>
        <v>372.29999999999563</v>
      </c>
    </row>
    <row r="59" spans="1:13" ht="15">
      <c r="A59" s="4">
        <v>65</v>
      </c>
      <c r="B59" s="29" t="s">
        <v>59</v>
      </c>
      <c r="C59" s="10">
        <v>12819</v>
      </c>
      <c r="D59" s="14">
        <v>12675</v>
      </c>
      <c r="E59" s="11">
        <v>12820</v>
      </c>
      <c r="F59" s="41">
        <f t="shared" si="6"/>
        <v>0.004279485807429147</v>
      </c>
      <c r="G59" s="17">
        <f t="shared" si="7"/>
        <v>7.800920508620017E-05</v>
      </c>
      <c r="H59" s="14">
        <f t="shared" si="8"/>
        <v>1</v>
      </c>
      <c r="I59" s="35">
        <f t="shared" si="9"/>
        <v>3.2245998271614495E-06</v>
      </c>
      <c r="J59" s="11">
        <v>12687.63</v>
      </c>
      <c r="K59" s="14">
        <v>12679.93</v>
      </c>
      <c r="L59" s="35">
        <f t="shared" si="10"/>
        <v>-0.0006068903333403409</v>
      </c>
      <c r="M59" s="14">
        <f t="shared" si="11"/>
        <v>-7.699999999998909</v>
      </c>
    </row>
    <row r="60" spans="1:13" ht="15">
      <c r="A60" s="4">
        <v>66</v>
      </c>
      <c r="B60" s="29" t="s">
        <v>60</v>
      </c>
      <c r="C60" s="10">
        <v>16797</v>
      </c>
      <c r="D60" s="14">
        <v>19794</v>
      </c>
      <c r="E60" s="11">
        <v>20139</v>
      </c>
      <c r="F60" s="41">
        <f t="shared" si="6"/>
        <v>0.006722664951311669</v>
      </c>
      <c r="G60" s="17">
        <f t="shared" si="7"/>
        <v>0.1989641007322736</v>
      </c>
      <c r="H60" s="14">
        <f t="shared" si="8"/>
        <v>3342</v>
      </c>
      <c r="I60" s="35">
        <f t="shared" si="9"/>
        <v>0.010776612622373564</v>
      </c>
      <c r="J60" s="11">
        <v>19759.08</v>
      </c>
      <c r="K60" s="14">
        <v>20324.12</v>
      </c>
      <c r="L60" s="35">
        <f t="shared" si="10"/>
        <v>0.028596473115144894</v>
      </c>
      <c r="M60" s="14">
        <f t="shared" si="11"/>
        <v>565.0399999999972</v>
      </c>
    </row>
    <row r="61" spans="1:13" ht="15">
      <c r="A61" s="4">
        <v>68</v>
      </c>
      <c r="B61" s="29" t="s">
        <v>61</v>
      </c>
      <c r="C61" s="10">
        <v>7307</v>
      </c>
      <c r="D61" s="14">
        <v>9496</v>
      </c>
      <c r="E61" s="11">
        <v>10652</v>
      </c>
      <c r="F61" s="41">
        <f t="shared" si="6"/>
        <v>0.0035557786911649984</v>
      </c>
      <c r="G61" s="17">
        <f t="shared" si="7"/>
        <v>0.4577802107568085</v>
      </c>
      <c r="H61" s="14">
        <f t="shared" si="8"/>
        <v>3345</v>
      </c>
      <c r="I61" s="35">
        <f t="shared" si="9"/>
        <v>0.010786286421855048</v>
      </c>
      <c r="J61" s="11">
        <v>9665.462</v>
      </c>
      <c r="K61" s="14">
        <v>10732.77</v>
      </c>
      <c r="L61" s="35">
        <f t="shared" si="10"/>
        <v>0.11042493364517919</v>
      </c>
      <c r="M61" s="14">
        <f t="shared" si="11"/>
        <v>1067.308000000001</v>
      </c>
    </row>
    <row r="62" spans="1:13" ht="15">
      <c r="A62" s="4">
        <v>69</v>
      </c>
      <c r="B62" s="29" t="s">
        <v>62</v>
      </c>
      <c r="C62" s="10">
        <v>58865</v>
      </c>
      <c r="D62" s="14">
        <v>64382</v>
      </c>
      <c r="E62" s="11">
        <v>65238</v>
      </c>
      <c r="F62" s="41">
        <f t="shared" si="6"/>
        <v>0.021777308510535314</v>
      </c>
      <c r="G62" s="17">
        <f t="shared" si="7"/>
        <v>0.1082646734052493</v>
      </c>
      <c r="H62" s="14">
        <f t="shared" si="8"/>
        <v>6373</v>
      </c>
      <c r="I62" s="35">
        <f t="shared" si="9"/>
        <v>0.020550374698499917</v>
      </c>
      <c r="J62" s="11">
        <v>64839.75</v>
      </c>
      <c r="K62" s="14">
        <v>65838.58</v>
      </c>
      <c r="L62" s="35">
        <f t="shared" si="10"/>
        <v>0.015404593632763879</v>
      </c>
      <c r="M62" s="14">
        <f t="shared" si="11"/>
        <v>998.8300000000017</v>
      </c>
    </row>
    <row r="63" spans="1:13" ht="15">
      <c r="A63" s="4">
        <v>70</v>
      </c>
      <c r="B63" s="29" t="s">
        <v>63</v>
      </c>
      <c r="C63" s="10">
        <v>110130</v>
      </c>
      <c r="D63" s="14">
        <v>100886</v>
      </c>
      <c r="E63" s="11">
        <v>93654</v>
      </c>
      <c r="F63" s="41">
        <f t="shared" si="6"/>
        <v>0.03126294569492741</v>
      </c>
      <c r="G63" s="17">
        <f t="shared" si="7"/>
        <v>-0.14960501225824027</v>
      </c>
      <c r="H63" s="14">
        <f t="shared" si="8"/>
        <v>-16476</v>
      </c>
      <c r="I63" s="35">
        <f t="shared" si="9"/>
        <v>-0.05312850675231204</v>
      </c>
      <c r="J63" s="11">
        <v>99751.71</v>
      </c>
      <c r="K63" s="14">
        <v>94984.05</v>
      </c>
      <c r="L63" s="35">
        <f t="shared" si="10"/>
        <v>-0.04779527087806317</v>
      </c>
      <c r="M63" s="14">
        <f t="shared" si="11"/>
        <v>-4767.6600000000035</v>
      </c>
    </row>
    <row r="64" spans="1:13" ht="15">
      <c r="A64" s="4">
        <v>71</v>
      </c>
      <c r="B64" s="29" t="s">
        <v>64</v>
      </c>
      <c r="C64" s="10">
        <v>32016</v>
      </c>
      <c r="D64" s="14">
        <v>36521</v>
      </c>
      <c r="E64" s="11">
        <v>37476</v>
      </c>
      <c r="F64" s="41">
        <f t="shared" si="6"/>
        <v>0.012509985188706297</v>
      </c>
      <c r="G64" s="17">
        <f t="shared" si="7"/>
        <v>0.17053973013493254</v>
      </c>
      <c r="H64" s="14">
        <f t="shared" si="8"/>
        <v>5460</v>
      </c>
      <c r="I64" s="35">
        <f t="shared" si="9"/>
        <v>0.017606315056301513</v>
      </c>
      <c r="J64" s="11">
        <v>36753.59</v>
      </c>
      <c r="K64" s="14">
        <v>37320.96</v>
      </c>
      <c r="L64" s="35">
        <f t="shared" si="10"/>
        <v>0.015437131447567507</v>
      </c>
      <c r="M64" s="14">
        <f t="shared" si="11"/>
        <v>567.3700000000026</v>
      </c>
    </row>
    <row r="65" spans="1:13" ht="15">
      <c r="A65" s="4">
        <v>72</v>
      </c>
      <c r="B65" s="29" t="s">
        <v>65</v>
      </c>
      <c r="C65" s="10">
        <v>2412</v>
      </c>
      <c r="D65" s="14">
        <v>2824</v>
      </c>
      <c r="E65" s="11">
        <v>2860</v>
      </c>
      <c r="F65" s="41">
        <f t="shared" si="6"/>
        <v>0.0009547058821565805</v>
      </c>
      <c r="G65" s="17">
        <f t="shared" si="7"/>
        <v>0.1857379767827529</v>
      </c>
      <c r="H65" s="14">
        <f t="shared" si="8"/>
        <v>448</v>
      </c>
      <c r="I65" s="35">
        <f t="shared" si="9"/>
        <v>0.0014446207225683294</v>
      </c>
      <c r="J65" s="11">
        <v>2950.887</v>
      </c>
      <c r="K65" s="14">
        <v>2819.365</v>
      </c>
      <c r="L65" s="35">
        <f t="shared" si="10"/>
        <v>-0.04457032749813882</v>
      </c>
      <c r="M65" s="14">
        <f t="shared" si="11"/>
        <v>-131.5220000000004</v>
      </c>
    </row>
    <row r="66" spans="1:13" ht="15">
      <c r="A66" s="4">
        <v>73</v>
      </c>
      <c r="B66" s="29" t="s">
        <v>66</v>
      </c>
      <c r="C66" s="10">
        <v>23097</v>
      </c>
      <c r="D66" s="14">
        <v>23334</v>
      </c>
      <c r="E66" s="11">
        <v>22947</v>
      </c>
      <c r="F66" s="41">
        <f aca="true" t="shared" si="12" ref="F66:F90">E66/$E$90</f>
        <v>0.007660012544701766</v>
      </c>
      <c r="G66" s="17">
        <f aca="true" t="shared" si="13" ref="G66:G90">(E66-C66)/C66</f>
        <v>-0.006494349915573451</v>
      </c>
      <c r="H66" s="14">
        <f aca="true" t="shared" si="14" ref="H66:H90">E66-C66</f>
        <v>-150</v>
      </c>
      <c r="I66" s="35">
        <f aca="true" t="shared" si="15" ref="I66:I90">H66/$H$90</f>
        <v>-0.0004836899740742174</v>
      </c>
      <c r="J66" s="11">
        <v>22774.24</v>
      </c>
      <c r="K66" s="14">
        <v>23644.46</v>
      </c>
      <c r="L66" s="35">
        <f aca="true" t="shared" si="16" ref="L66:L90">(K66-J66)/J66</f>
        <v>0.038210715264263374</v>
      </c>
      <c r="M66" s="14">
        <f aca="true" t="shared" si="17" ref="M66:M90">K66-J66</f>
        <v>870.2199999999975</v>
      </c>
    </row>
    <row r="67" spans="1:13" ht="15">
      <c r="A67" s="4">
        <v>74</v>
      </c>
      <c r="B67" s="29" t="s">
        <v>67</v>
      </c>
      <c r="C67" s="10">
        <v>4357</v>
      </c>
      <c r="D67" s="14">
        <v>5739</v>
      </c>
      <c r="E67" s="11">
        <v>5695</v>
      </c>
      <c r="F67" s="41">
        <f t="shared" si="12"/>
        <v>0.0019010664331754286</v>
      </c>
      <c r="G67" s="17">
        <f t="shared" si="13"/>
        <v>0.3070920358044526</v>
      </c>
      <c r="H67" s="14">
        <f t="shared" si="14"/>
        <v>1338</v>
      </c>
      <c r="I67" s="35">
        <f t="shared" si="15"/>
        <v>0.004314514568742019</v>
      </c>
      <c r="J67" s="11">
        <v>5621.152</v>
      </c>
      <c r="K67" s="14">
        <v>5718.245</v>
      </c>
      <c r="L67" s="35">
        <f t="shared" si="16"/>
        <v>0.01727279390416766</v>
      </c>
      <c r="M67" s="14">
        <f t="shared" si="17"/>
        <v>97.09299999999985</v>
      </c>
    </row>
    <row r="68" spans="1:13" ht="15">
      <c r="A68" s="4">
        <v>75</v>
      </c>
      <c r="B68" s="29" t="s">
        <v>68</v>
      </c>
      <c r="C68" s="10">
        <v>8782</v>
      </c>
      <c r="D68" s="14">
        <v>4254</v>
      </c>
      <c r="E68" s="11">
        <v>3595</v>
      </c>
      <c r="F68" s="41">
        <f t="shared" si="12"/>
        <v>0.0012000586176059114</v>
      </c>
      <c r="G68" s="17">
        <f t="shared" si="13"/>
        <v>-0.5906399453427466</v>
      </c>
      <c r="H68" s="14">
        <f t="shared" si="14"/>
        <v>-5187</v>
      </c>
      <c r="I68" s="35">
        <f t="shared" si="15"/>
        <v>-0.016725999303486436</v>
      </c>
      <c r="J68" s="11">
        <v>4483.181</v>
      </c>
      <c r="K68" s="14">
        <v>3692.21</v>
      </c>
      <c r="L68" s="35">
        <f t="shared" si="16"/>
        <v>-0.17643075307465828</v>
      </c>
      <c r="M68" s="14">
        <f t="shared" si="17"/>
        <v>-790.9709999999995</v>
      </c>
    </row>
    <row r="69" spans="1:13" ht="15">
      <c r="A69" s="4">
        <v>77</v>
      </c>
      <c r="B69" s="29" t="s">
        <v>69</v>
      </c>
      <c r="C69" s="10">
        <v>6656</v>
      </c>
      <c r="D69" s="14">
        <v>6399</v>
      </c>
      <c r="E69" s="11">
        <v>6161</v>
      </c>
      <c r="F69" s="41">
        <f t="shared" si="12"/>
        <v>0.0020566234055827597</v>
      </c>
      <c r="G69" s="17">
        <f t="shared" si="13"/>
        <v>-0.07436899038461539</v>
      </c>
      <c r="H69" s="14">
        <f t="shared" si="14"/>
        <v>-495</v>
      </c>
      <c r="I69" s="35">
        <f t="shared" si="15"/>
        <v>-0.0015961769144449173</v>
      </c>
      <c r="J69" s="11">
        <v>6331.61</v>
      </c>
      <c r="K69" s="14">
        <v>6218.584</v>
      </c>
      <c r="L69" s="35">
        <f t="shared" si="16"/>
        <v>-0.017851067895843214</v>
      </c>
      <c r="M69" s="14">
        <f t="shared" si="17"/>
        <v>-113.02599999999984</v>
      </c>
    </row>
    <row r="70" spans="1:13" ht="15">
      <c r="A70" s="4">
        <v>78</v>
      </c>
      <c r="B70" s="29" t="s">
        <v>70</v>
      </c>
      <c r="C70" s="10">
        <v>2543</v>
      </c>
      <c r="D70" s="14">
        <v>5136</v>
      </c>
      <c r="E70" s="11">
        <v>5265</v>
      </c>
      <c r="F70" s="41">
        <f t="shared" si="12"/>
        <v>0.0017575267376064322</v>
      </c>
      <c r="G70" s="17">
        <f t="shared" si="13"/>
        <v>1.070389303971687</v>
      </c>
      <c r="H70" s="14">
        <f t="shared" si="14"/>
        <v>2722</v>
      </c>
      <c r="I70" s="35">
        <f t="shared" si="15"/>
        <v>0.008777360729533465</v>
      </c>
      <c r="J70" s="11">
        <v>4426.111</v>
      </c>
      <c r="K70" s="14">
        <v>4727.571</v>
      </c>
      <c r="L70" s="35">
        <f t="shared" si="16"/>
        <v>0.06810945319717468</v>
      </c>
      <c r="M70" s="14">
        <f t="shared" si="17"/>
        <v>301.46000000000004</v>
      </c>
    </row>
    <row r="71" spans="1:13" ht="15">
      <c r="A71" s="4">
        <v>79</v>
      </c>
      <c r="B71" s="29" t="s">
        <v>71</v>
      </c>
      <c r="C71" s="10">
        <v>16150</v>
      </c>
      <c r="D71" s="14">
        <v>17666</v>
      </c>
      <c r="E71" s="11">
        <v>18057</v>
      </c>
      <c r="F71" s="41">
        <f t="shared" si="12"/>
        <v>0.006027665774161319</v>
      </c>
      <c r="G71" s="17">
        <f t="shared" si="13"/>
        <v>0.11808049535603715</v>
      </c>
      <c r="H71" s="14">
        <f t="shared" si="14"/>
        <v>1907</v>
      </c>
      <c r="I71" s="35">
        <f t="shared" si="15"/>
        <v>0.006149311870396884</v>
      </c>
      <c r="J71" s="11">
        <v>19539.87</v>
      </c>
      <c r="K71" s="14">
        <v>19780</v>
      </c>
      <c r="L71" s="35">
        <f t="shared" si="16"/>
        <v>0.012289232221094666</v>
      </c>
      <c r="M71" s="14">
        <f t="shared" si="17"/>
        <v>240.13000000000102</v>
      </c>
    </row>
    <row r="72" spans="1:13" ht="15">
      <c r="A72" s="4">
        <v>80</v>
      </c>
      <c r="B72" s="29" t="s">
        <v>72</v>
      </c>
      <c r="C72" s="10">
        <v>19981</v>
      </c>
      <c r="D72" s="14">
        <v>22362</v>
      </c>
      <c r="E72" s="11">
        <v>22955</v>
      </c>
      <c r="F72" s="41">
        <f t="shared" si="12"/>
        <v>0.0076626830506658404</v>
      </c>
      <c r="G72" s="17">
        <f t="shared" si="13"/>
        <v>0.14884139932936288</v>
      </c>
      <c r="H72" s="14">
        <f t="shared" si="14"/>
        <v>2974</v>
      </c>
      <c r="I72" s="35">
        <f t="shared" si="15"/>
        <v>0.00958995988597815</v>
      </c>
      <c r="J72" s="11">
        <v>22575.06</v>
      </c>
      <c r="K72" s="14">
        <v>22988.85</v>
      </c>
      <c r="L72" s="35">
        <f t="shared" si="16"/>
        <v>0.018329519389981563</v>
      </c>
      <c r="M72" s="14">
        <f t="shared" si="17"/>
        <v>413.78999999999724</v>
      </c>
    </row>
    <row r="73" spans="1:13" ht="15">
      <c r="A73" s="4">
        <v>81</v>
      </c>
      <c r="B73" s="29" t="s">
        <v>73</v>
      </c>
      <c r="C73" s="10">
        <v>71508</v>
      </c>
      <c r="D73" s="14">
        <v>86095</v>
      </c>
      <c r="E73" s="11">
        <v>89541</v>
      </c>
      <c r="F73" s="41">
        <f t="shared" si="12"/>
        <v>0.029889971816147682</v>
      </c>
      <c r="G73" s="17">
        <f t="shared" si="13"/>
        <v>0.25218157408961234</v>
      </c>
      <c r="H73" s="14">
        <f t="shared" si="14"/>
        <v>18033</v>
      </c>
      <c r="I73" s="35">
        <f t="shared" si="15"/>
        <v>0.05814920868320241</v>
      </c>
      <c r="J73" s="11">
        <v>86275.63</v>
      </c>
      <c r="K73" s="14">
        <v>89274.75</v>
      </c>
      <c r="L73" s="35">
        <f t="shared" si="16"/>
        <v>0.0347620759187733</v>
      </c>
      <c r="M73" s="14">
        <f t="shared" si="17"/>
        <v>2999.1199999999953</v>
      </c>
    </row>
    <row r="74" spans="1:13" ht="15">
      <c r="A74" s="4">
        <v>82</v>
      </c>
      <c r="B74" s="29" t="s">
        <v>74</v>
      </c>
      <c r="C74" s="10">
        <v>102290</v>
      </c>
      <c r="D74" s="14">
        <v>116803</v>
      </c>
      <c r="E74" s="11">
        <v>119864</v>
      </c>
      <c r="F74" s="41">
        <f t="shared" si="12"/>
        <v>0.040012190859726</v>
      </c>
      <c r="G74" s="17">
        <f t="shared" si="13"/>
        <v>0.1718056506012318</v>
      </c>
      <c r="H74" s="14">
        <f t="shared" si="14"/>
        <v>17574</v>
      </c>
      <c r="I74" s="35">
        <f t="shared" si="15"/>
        <v>0.05666911736253531</v>
      </c>
      <c r="J74" s="11">
        <v>122987</v>
      </c>
      <c r="K74" s="14">
        <v>128111.3</v>
      </c>
      <c r="L74" s="35">
        <f t="shared" si="16"/>
        <v>0.04166537926772751</v>
      </c>
      <c r="M74" s="14">
        <f t="shared" si="17"/>
        <v>5124.300000000003</v>
      </c>
    </row>
    <row r="75" spans="1:13" ht="15">
      <c r="A75" s="4">
        <v>84</v>
      </c>
      <c r="B75" s="29" t="s">
        <v>75</v>
      </c>
      <c r="C75" s="10">
        <v>645</v>
      </c>
      <c r="D75" s="14">
        <v>686</v>
      </c>
      <c r="E75" s="11">
        <v>686</v>
      </c>
      <c r="F75" s="41">
        <f t="shared" si="12"/>
        <v>0.00022899588641937558</v>
      </c>
      <c r="G75" s="17">
        <f t="shared" si="13"/>
        <v>0.06356589147286822</v>
      </c>
      <c r="H75" s="14">
        <f t="shared" si="14"/>
        <v>41</v>
      </c>
      <c r="I75" s="35">
        <f t="shared" si="15"/>
        <v>0.0001322085929136194</v>
      </c>
      <c r="J75" s="11">
        <v>701.3463</v>
      </c>
      <c r="K75" s="14">
        <v>707.4167</v>
      </c>
      <c r="L75" s="35">
        <f t="shared" si="16"/>
        <v>0.008655353282679254</v>
      </c>
      <c r="M75" s="14">
        <f t="shared" si="17"/>
        <v>6.07039999999995</v>
      </c>
    </row>
    <row r="76" spans="1:13" ht="15">
      <c r="A76" s="4">
        <v>85</v>
      </c>
      <c r="B76" s="29" t="s">
        <v>76</v>
      </c>
      <c r="C76" s="10">
        <v>234105</v>
      </c>
      <c r="D76" s="14">
        <v>276581</v>
      </c>
      <c r="E76" s="11">
        <v>275565</v>
      </c>
      <c r="F76" s="41">
        <f t="shared" si="12"/>
        <v>0.09198724699876856</v>
      </c>
      <c r="G76" s="17">
        <f t="shared" si="13"/>
        <v>0.1771000192221439</v>
      </c>
      <c r="H76" s="14">
        <f t="shared" si="14"/>
        <v>41460</v>
      </c>
      <c r="I76" s="35">
        <f t="shared" si="15"/>
        <v>0.1336919088341137</v>
      </c>
      <c r="J76" s="11">
        <v>270513.9</v>
      </c>
      <c r="K76" s="14">
        <v>273406.7</v>
      </c>
      <c r="L76" s="35">
        <f t="shared" si="16"/>
        <v>0.01069372035965615</v>
      </c>
      <c r="M76" s="14">
        <f t="shared" si="17"/>
        <v>2892.7999999999884</v>
      </c>
    </row>
    <row r="77" spans="1:13" ht="15">
      <c r="A77" s="4">
        <v>86</v>
      </c>
      <c r="B77" s="29" t="s">
        <v>77</v>
      </c>
      <c r="C77" s="10">
        <v>132901</v>
      </c>
      <c r="D77" s="14">
        <v>156227</v>
      </c>
      <c r="E77" s="11">
        <v>159738</v>
      </c>
      <c r="F77" s="41">
        <f t="shared" si="12"/>
        <v>0.05332266021116358</v>
      </c>
      <c r="G77" s="17">
        <f t="shared" si="13"/>
        <v>0.20193226537046371</v>
      </c>
      <c r="H77" s="14">
        <f t="shared" si="14"/>
        <v>26837</v>
      </c>
      <c r="I77" s="35">
        <f t="shared" si="15"/>
        <v>0.08653858556153181</v>
      </c>
      <c r="J77" s="11">
        <v>156440.2</v>
      </c>
      <c r="K77" s="14">
        <v>159744.6</v>
      </c>
      <c r="L77" s="35">
        <f t="shared" si="16"/>
        <v>0.021122448066417672</v>
      </c>
      <c r="M77" s="14">
        <f t="shared" si="17"/>
        <v>3304.399999999994</v>
      </c>
    </row>
    <row r="78" spans="1:13" ht="15">
      <c r="A78" s="4">
        <v>87</v>
      </c>
      <c r="B78" s="29" t="s">
        <v>78</v>
      </c>
      <c r="C78" s="10">
        <v>9524</v>
      </c>
      <c r="D78" s="14">
        <v>10285</v>
      </c>
      <c r="E78" s="11">
        <v>12640</v>
      </c>
      <c r="F78" s="41">
        <f t="shared" si="12"/>
        <v>0.004219399423237474</v>
      </c>
      <c r="G78" s="17">
        <f t="shared" si="13"/>
        <v>0.3271734565308694</v>
      </c>
      <c r="H78" s="14">
        <f t="shared" si="14"/>
        <v>3116</v>
      </c>
      <c r="I78" s="35">
        <f t="shared" si="15"/>
        <v>0.010047853061435076</v>
      </c>
      <c r="J78" s="11">
        <v>10377</v>
      </c>
      <c r="K78" s="14">
        <v>12391.32</v>
      </c>
      <c r="L78" s="35">
        <f t="shared" si="16"/>
        <v>0.1941139057531078</v>
      </c>
      <c r="M78" s="14">
        <f t="shared" si="17"/>
        <v>2014.3199999999997</v>
      </c>
    </row>
    <row r="79" spans="1:13" ht="15">
      <c r="A79" s="4">
        <v>88</v>
      </c>
      <c r="B79" s="29" t="s">
        <v>79</v>
      </c>
      <c r="C79" s="10">
        <v>19092</v>
      </c>
      <c r="D79" s="14">
        <v>21011</v>
      </c>
      <c r="E79" s="11">
        <v>20945</v>
      </c>
      <c r="F79" s="41">
        <f t="shared" si="12"/>
        <v>0.00699171842719216</v>
      </c>
      <c r="G79" s="17">
        <f t="shared" si="13"/>
        <v>0.09705635868426567</v>
      </c>
      <c r="H79" s="14">
        <f t="shared" si="14"/>
        <v>1853</v>
      </c>
      <c r="I79" s="35">
        <f t="shared" si="15"/>
        <v>0.0059751834797301655</v>
      </c>
      <c r="J79" s="11">
        <v>20698.63</v>
      </c>
      <c r="K79" s="14">
        <v>20373.19</v>
      </c>
      <c r="L79" s="35">
        <f t="shared" si="16"/>
        <v>-0.015722779720203816</v>
      </c>
      <c r="M79" s="14">
        <f t="shared" si="17"/>
        <v>-325.4400000000023</v>
      </c>
    </row>
    <row r="80" spans="1:13" ht="15">
      <c r="A80" s="4">
        <v>90</v>
      </c>
      <c r="B80" s="29" t="s">
        <v>80</v>
      </c>
      <c r="C80" s="10">
        <v>3875</v>
      </c>
      <c r="D80" s="14">
        <v>4273</v>
      </c>
      <c r="E80" s="11">
        <v>4070</v>
      </c>
      <c r="F80" s="41">
        <f t="shared" si="12"/>
        <v>0.001358619909222826</v>
      </c>
      <c r="G80" s="17">
        <f t="shared" si="13"/>
        <v>0.05032258064516129</v>
      </c>
      <c r="H80" s="14">
        <f t="shared" si="14"/>
        <v>195</v>
      </c>
      <c r="I80" s="35">
        <f t="shared" si="15"/>
        <v>0.0006287969662964827</v>
      </c>
      <c r="J80" s="11">
        <v>4223.99</v>
      </c>
      <c r="K80" s="14">
        <v>4129.792</v>
      </c>
      <c r="L80" s="35">
        <f t="shared" si="16"/>
        <v>-0.02230071567404265</v>
      </c>
      <c r="M80" s="14">
        <f t="shared" si="17"/>
        <v>-94.19799999999941</v>
      </c>
    </row>
    <row r="81" spans="1:13" ht="15">
      <c r="A81" s="4">
        <v>91</v>
      </c>
      <c r="B81" s="29" t="s">
        <v>81</v>
      </c>
      <c r="C81" s="10">
        <v>599</v>
      </c>
      <c r="D81" s="14">
        <v>758</v>
      </c>
      <c r="E81" s="11">
        <v>587</v>
      </c>
      <c r="F81" s="41">
        <f t="shared" si="12"/>
        <v>0.00019594837511395548</v>
      </c>
      <c r="G81" s="17">
        <f t="shared" si="13"/>
        <v>-0.02003338898163606</v>
      </c>
      <c r="H81" s="14">
        <f t="shared" si="14"/>
        <v>-12</v>
      </c>
      <c r="I81" s="35">
        <f t="shared" si="15"/>
        <v>-3.8695197925937394E-05</v>
      </c>
      <c r="J81" s="11">
        <v>632.0885</v>
      </c>
      <c r="K81" s="14">
        <v>636.6605</v>
      </c>
      <c r="L81" s="35">
        <f t="shared" si="16"/>
        <v>0.007233164343284213</v>
      </c>
      <c r="M81" s="14">
        <f t="shared" si="17"/>
        <v>4.572000000000003</v>
      </c>
    </row>
    <row r="82" spans="1:13" ht="15">
      <c r="A82" s="4">
        <v>92</v>
      </c>
      <c r="B82" s="29" t="s">
        <v>82</v>
      </c>
      <c r="C82" s="10">
        <v>5214</v>
      </c>
      <c r="D82" s="14">
        <v>3434</v>
      </c>
      <c r="E82" s="11">
        <v>3229</v>
      </c>
      <c r="F82" s="41">
        <f t="shared" si="12"/>
        <v>0.00107788296974951</v>
      </c>
      <c r="G82" s="17">
        <f t="shared" si="13"/>
        <v>-0.38070579209819716</v>
      </c>
      <c r="H82" s="14">
        <f t="shared" si="14"/>
        <v>-1985</v>
      </c>
      <c r="I82" s="35">
        <f t="shared" si="15"/>
        <v>-0.006400830656915477</v>
      </c>
      <c r="J82" s="11">
        <v>3430.045</v>
      </c>
      <c r="K82" s="14">
        <v>3260.149</v>
      </c>
      <c r="L82" s="35">
        <f t="shared" si="16"/>
        <v>-0.04953171168308293</v>
      </c>
      <c r="M82" s="14">
        <f t="shared" si="17"/>
        <v>-169.89600000000019</v>
      </c>
    </row>
    <row r="83" spans="1:13" ht="15">
      <c r="A83" s="4">
        <v>93</v>
      </c>
      <c r="B83" s="29" t="s">
        <v>83</v>
      </c>
      <c r="C83" s="10">
        <v>11380</v>
      </c>
      <c r="D83" s="14">
        <v>14292</v>
      </c>
      <c r="E83" s="11">
        <v>14730</v>
      </c>
      <c r="F83" s="41">
        <f t="shared" si="12"/>
        <v>0.004917069106351898</v>
      </c>
      <c r="G83" s="17">
        <f t="shared" si="13"/>
        <v>0.29437609841827767</v>
      </c>
      <c r="H83" s="14">
        <f t="shared" si="14"/>
        <v>3350</v>
      </c>
      <c r="I83" s="35">
        <f t="shared" si="15"/>
        <v>0.010802409420990856</v>
      </c>
      <c r="J83" s="11">
        <v>14572.14</v>
      </c>
      <c r="K83" s="14">
        <v>14948.6</v>
      </c>
      <c r="L83" s="35">
        <f t="shared" si="16"/>
        <v>0.02583422887784505</v>
      </c>
      <c r="M83" s="14">
        <f t="shared" si="17"/>
        <v>376.46000000000095</v>
      </c>
    </row>
    <row r="84" spans="1:13" ht="15">
      <c r="A84" s="4">
        <v>94</v>
      </c>
      <c r="B84" s="29" t="s">
        <v>84</v>
      </c>
      <c r="C84" s="10">
        <v>12579</v>
      </c>
      <c r="D84" s="14">
        <v>14242</v>
      </c>
      <c r="E84" s="11">
        <v>14475</v>
      </c>
      <c r="F84" s="41">
        <f t="shared" si="12"/>
        <v>0.004831946728747029</v>
      </c>
      <c r="G84" s="17">
        <f t="shared" si="13"/>
        <v>0.15072740281421418</v>
      </c>
      <c r="H84" s="14">
        <f t="shared" si="14"/>
        <v>1896</v>
      </c>
      <c r="I84" s="35">
        <f t="shared" si="15"/>
        <v>0.006113841272298108</v>
      </c>
      <c r="J84" s="11">
        <v>13967.93</v>
      </c>
      <c r="K84" s="14">
        <v>14350.98</v>
      </c>
      <c r="L84" s="35">
        <f t="shared" si="16"/>
        <v>0.027423533766277413</v>
      </c>
      <c r="M84" s="14">
        <f t="shared" si="17"/>
        <v>383.0499999999993</v>
      </c>
    </row>
    <row r="85" spans="1:13" ht="15">
      <c r="A85" s="4">
        <v>95</v>
      </c>
      <c r="B85" s="29" t="s">
        <v>85</v>
      </c>
      <c r="C85" s="10">
        <v>15186</v>
      </c>
      <c r="D85" s="14">
        <v>14659</v>
      </c>
      <c r="E85" s="11">
        <v>14111</v>
      </c>
      <c r="F85" s="41">
        <f t="shared" si="12"/>
        <v>0.004710438707381645</v>
      </c>
      <c r="G85" s="17">
        <f t="shared" si="13"/>
        <v>-0.07078888449888054</v>
      </c>
      <c r="H85" s="14">
        <f t="shared" si="14"/>
        <v>-1075</v>
      </c>
      <c r="I85" s="35">
        <f t="shared" si="15"/>
        <v>-0.003466444814198558</v>
      </c>
      <c r="J85" s="11">
        <v>14552.06</v>
      </c>
      <c r="K85" s="14">
        <v>14137.61</v>
      </c>
      <c r="L85" s="35">
        <f t="shared" si="16"/>
        <v>-0.02848050379121574</v>
      </c>
      <c r="M85" s="14">
        <f t="shared" si="17"/>
        <v>-414.4499999999989</v>
      </c>
    </row>
    <row r="86" spans="1:13" ht="15">
      <c r="A86" s="4">
        <v>96</v>
      </c>
      <c r="B86" s="29" t="s">
        <v>86</v>
      </c>
      <c r="C86" s="10">
        <v>104617</v>
      </c>
      <c r="D86" s="14">
        <v>119438</v>
      </c>
      <c r="E86" s="11">
        <v>120492</v>
      </c>
      <c r="F86" s="41">
        <f t="shared" si="12"/>
        <v>0.04022182557790584</v>
      </c>
      <c r="G86" s="17">
        <f t="shared" si="13"/>
        <v>0.1517439804238317</v>
      </c>
      <c r="H86" s="14">
        <f t="shared" si="14"/>
        <v>15875</v>
      </c>
      <c r="I86" s="35">
        <f t="shared" si="15"/>
        <v>0.05119052225618801</v>
      </c>
      <c r="J86" s="11">
        <v>115311.5</v>
      </c>
      <c r="K86" s="14">
        <v>116611.2</v>
      </c>
      <c r="L86" s="35">
        <f t="shared" si="16"/>
        <v>0.011271208856011735</v>
      </c>
      <c r="M86" s="14">
        <f t="shared" si="17"/>
        <v>1299.699999999997</v>
      </c>
    </row>
    <row r="87" spans="1:13" ht="15">
      <c r="A87" s="4">
        <v>97</v>
      </c>
      <c r="B87" s="29" t="s">
        <v>87</v>
      </c>
      <c r="C87" s="10">
        <v>2579</v>
      </c>
      <c r="D87" s="14">
        <v>8294</v>
      </c>
      <c r="E87" s="11">
        <v>9504</v>
      </c>
      <c r="F87" s="41">
        <f t="shared" si="12"/>
        <v>0.003172561085320329</v>
      </c>
      <c r="G87" s="17">
        <f t="shared" si="13"/>
        <v>2.685149282667701</v>
      </c>
      <c r="H87" s="14">
        <f t="shared" si="14"/>
        <v>6925</v>
      </c>
      <c r="I87" s="35">
        <f t="shared" si="15"/>
        <v>0.022330353803093037</v>
      </c>
      <c r="J87" s="11">
        <v>8340.495</v>
      </c>
      <c r="K87" s="14">
        <v>9216.357</v>
      </c>
      <c r="L87" s="35">
        <f t="shared" si="16"/>
        <v>0.10501319166308463</v>
      </c>
      <c r="M87" s="14">
        <f t="shared" si="17"/>
        <v>875.8619999999992</v>
      </c>
    </row>
    <row r="88" spans="1:13" ht="15">
      <c r="A88" s="4">
        <v>98</v>
      </c>
      <c r="B88" s="29" t="s">
        <v>88</v>
      </c>
      <c r="C88" s="10">
        <v>1048</v>
      </c>
      <c r="D88" s="14">
        <v>1028</v>
      </c>
      <c r="E88" s="11">
        <v>968</v>
      </c>
      <c r="F88" s="41">
        <f t="shared" si="12"/>
        <v>0.00032313122165299646</v>
      </c>
      <c r="G88" s="17">
        <f t="shared" si="13"/>
        <v>-0.07633587786259542</v>
      </c>
      <c r="H88" s="14">
        <f t="shared" si="14"/>
        <v>-80</v>
      </c>
      <c r="I88" s="35">
        <f t="shared" si="15"/>
        <v>-0.00025796798617291596</v>
      </c>
      <c r="J88" s="11">
        <v>996.6254</v>
      </c>
      <c r="K88" s="14">
        <v>946.5296</v>
      </c>
      <c r="L88" s="35">
        <f t="shared" si="16"/>
        <v>-0.05026542570558613</v>
      </c>
      <c r="M88" s="14">
        <f t="shared" si="17"/>
        <v>-50.095800000000054</v>
      </c>
    </row>
    <row r="89" spans="1:13" ht="15.75" thickBot="1">
      <c r="A89" s="5">
        <v>99</v>
      </c>
      <c r="B89" s="30" t="s">
        <v>89</v>
      </c>
      <c r="C89" s="10">
        <v>1450</v>
      </c>
      <c r="D89" s="14">
        <v>1493</v>
      </c>
      <c r="E89" s="11">
        <v>1522</v>
      </c>
      <c r="F89" s="41">
        <f t="shared" si="12"/>
        <v>0.0005080637596651452</v>
      </c>
      <c r="G89" s="17">
        <f t="shared" si="13"/>
        <v>0.0496551724137931</v>
      </c>
      <c r="H89" s="14">
        <f t="shared" si="14"/>
        <v>72</v>
      </c>
      <c r="I89" s="35">
        <f t="shared" si="15"/>
        <v>0.00023217118755562433</v>
      </c>
      <c r="J89" s="11">
        <v>1457.404</v>
      </c>
      <c r="K89" s="14">
        <v>1437.818</v>
      </c>
      <c r="L89" s="35">
        <f t="shared" si="16"/>
        <v>-0.013438964075849946</v>
      </c>
      <c r="M89" s="14">
        <f t="shared" si="17"/>
        <v>-19.586000000000013</v>
      </c>
    </row>
    <row r="90" spans="1:13" ht="15.75" thickBot="1">
      <c r="A90" s="164" t="s">
        <v>90</v>
      </c>
      <c r="B90" s="165"/>
      <c r="C90" s="56">
        <v>2685571</v>
      </c>
      <c r="D90" s="55">
        <v>2981779</v>
      </c>
      <c r="E90" s="107">
        <v>2995687</v>
      </c>
      <c r="F90" s="43">
        <f t="shared" si="12"/>
        <v>1</v>
      </c>
      <c r="G90" s="26">
        <f t="shared" si="13"/>
        <v>0.11547488411216833</v>
      </c>
      <c r="H90" s="55">
        <f t="shared" si="14"/>
        <v>310116</v>
      </c>
      <c r="I90" s="37">
        <f t="shared" si="15"/>
        <v>1</v>
      </c>
      <c r="J90" s="107">
        <v>3001295</v>
      </c>
      <c r="K90" s="55">
        <v>3035008</v>
      </c>
      <c r="L90" s="37">
        <f t="shared" si="16"/>
        <v>0.011232817833635148</v>
      </c>
      <c r="M90" s="55">
        <f t="shared" si="17"/>
        <v>33713</v>
      </c>
    </row>
    <row r="91" spans="3:11" s="64" customFormat="1" ht="15">
      <c r="C91" s="131"/>
      <c r="D91" s="3"/>
      <c r="E91" s="3"/>
      <c r="H91" s="93"/>
      <c r="I91" s="94"/>
      <c r="J91" s="100"/>
      <c r="K91" s="100"/>
    </row>
    <row r="92" spans="3:11" ht="15">
      <c r="C92" s="3"/>
      <c r="D92" s="3"/>
      <c r="E92" s="3"/>
      <c r="J92" s="99"/>
      <c r="K92" s="99"/>
    </row>
  </sheetData>
  <sheetProtection/>
  <mergeCells count="1">
    <mergeCell ref="A90:B9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7" sqref="F7"/>
    </sheetView>
  </sheetViews>
  <sheetFormatPr defaultColWidth="8.8515625" defaultRowHeight="15"/>
  <cols>
    <col min="1" max="1" width="13.7109375" style="0" bestFit="1" customWidth="1"/>
    <col min="2" max="2" width="34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customWidth="1"/>
    <col min="7" max="7" width="28.421875" style="0" customWidth="1"/>
    <col min="8" max="8" width="26.7109375" style="0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39" t="s">
        <v>1</v>
      </c>
      <c r="B1" s="18" t="s">
        <v>91</v>
      </c>
      <c r="C1" s="95">
        <v>40909</v>
      </c>
      <c r="D1" s="96">
        <v>41244</v>
      </c>
      <c r="E1" s="95">
        <v>41275</v>
      </c>
      <c r="F1" s="42" t="s">
        <v>308</v>
      </c>
      <c r="G1" s="42" t="s">
        <v>286</v>
      </c>
      <c r="H1" s="42" t="s">
        <v>287</v>
      </c>
      <c r="I1" s="42" t="s">
        <v>288</v>
      </c>
      <c r="J1" s="108" t="s">
        <v>284</v>
      </c>
      <c r="K1" s="73" t="s">
        <v>289</v>
      </c>
      <c r="L1" s="53" t="s">
        <v>306</v>
      </c>
      <c r="M1" s="42" t="s">
        <v>307</v>
      </c>
    </row>
    <row r="2" spans="1:13" ht="15">
      <c r="A2" s="4">
        <v>10</v>
      </c>
      <c r="B2" s="29" t="s">
        <v>10</v>
      </c>
      <c r="C2" s="101">
        <v>90089</v>
      </c>
      <c r="D2" s="13">
        <v>104796</v>
      </c>
      <c r="E2" s="9">
        <v>102717</v>
      </c>
      <c r="F2" s="40">
        <f aca="true" t="shared" si="0" ref="F2:F25">E2/$E$26</f>
        <v>0.13896149225624208</v>
      </c>
      <c r="G2" s="16">
        <f aca="true" t="shared" si="1" ref="G2:G25">(E2-C2)/C2</f>
        <v>0.14017249608720264</v>
      </c>
      <c r="H2" s="13">
        <f aca="true" t="shared" si="2" ref="H2:H25">E2-C2</f>
        <v>12628</v>
      </c>
      <c r="I2" s="114">
        <f aca="true" t="shared" si="3" ref="I2:I25">H2/$H$26</f>
        <v>0.17150617954638056</v>
      </c>
      <c r="J2" s="13">
        <v>104311.8</v>
      </c>
      <c r="K2" s="9">
        <v>105310.8</v>
      </c>
      <c r="L2" s="45">
        <f aca="true" t="shared" si="4" ref="L2:L25">(K2-J2)/J2</f>
        <v>0.009577056478749287</v>
      </c>
      <c r="M2" s="13">
        <f aca="true" t="shared" si="5" ref="M2:M25">K2-J2</f>
        <v>999</v>
      </c>
    </row>
    <row r="3" spans="1:13" ht="15">
      <c r="A3" s="4">
        <v>11</v>
      </c>
      <c r="B3" s="29" t="s">
        <v>11</v>
      </c>
      <c r="C3" s="10">
        <v>1693</v>
      </c>
      <c r="D3" s="14">
        <v>1819</v>
      </c>
      <c r="E3" s="11">
        <v>1858</v>
      </c>
      <c r="F3" s="41">
        <f t="shared" si="0"/>
        <v>0.0025136097492342827</v>
      </c>
      <c r="G3" s="17">
        <f t="shared" si="1"/>
        <v>0.09746012994683993</v>
      </c>
      <c r="H3" s="14">
        <f t="shared" si="2"/>
        <v>165</v>
      </c>
      <c r="I3" s="87">
        <f t="shared" si="3"/>
        <v>0.002240934401738422</v>
      </c>
      <c r="J3" s="14">
        <v>1850.163</v>
      </c>
      <c r="K3" s="11">
        <v>1906.382</v>
      </c>
      <c r="L3" s="35">
        <f t="shared" si="4"/>
        <v>0.030385971398195755</v>
      </c>
      <c r="M3" s="14">
        <f t="shared" si="5"/>
        <v>56.21900000000005</v>
      </c>
    </row>
    <row r="4" spans="1:13" ht="15">
      <c r="A4" s="4">
        <v>12</v>
      </c>
      <c r="B4" s="29" t="s">
        <v>12</v>
      </c>
      <c r="C4" s="10">
        <v>1327</v>
      </c>
      <c r="D4" s="14">
        <v>2567</v>
      </c>
      <c r="E4" s="11">
        <v>1892</v>
      </c>
      <c r="F4" s="41">
        <f>E4/$E$26</f>
        <v>0.0025596069136443822</v>
      </c>
      <c r="G4" s="17">
        <f t="shared" si="1"/>
        <v>0.42577241899020346</v>
      </c>
      <c r="H4" s="14">
        <f t="shared" si="2"/>
        <v>565</v>
      </c>
      <c r="I4" s="87">
        <f t="shared" si="3"/>
        <v>0.00767350264837702</v>
      </c>
      <c r="J4" s="14">
        <v>1843.411</v>
      </c>
      <c r="K4" s="11">
        <v>1983.432</v>
      </c>
      <c r="L4" s="35">
        <f t="shared" si="4"/>
        <v>0.0759575591118855</v>
      </c>
      <c r="M4" s="14">
        <f t="shared" si="5"/>
        <v>140.02099999999996</v>
      </c>
    </row>
    <row r="5" spans="1:13" ht="15">
      <c r="A5" s="4">
        <v>13</v>
      </c>
      <c r="B5" s="29" t="s">
        <v>13</v>
      </c>
      <c r="C5" s="10">
        <v>114230</v>
      </c>
      <c r="D5" s="14">
        <v>125175</v>
      </c>
      <c r="E5" s="11">
        <v>126868</v>
      </c>
      <c r="F5" s="41">
        <f t="shared" si="0"/>
        <v>0.17163436042295746</v>
      </c>
      <c r="G5" s="17">
        <f t="shared" si="1"/>
        <v>0.11063643526219032</v>
      </c>
      <c r="H5" s="14">
        <f t="shared" si="2"/>
        <v>12638</v>
      </c>
      <c r="I5" s="87">
        <f t="shared" si="3"/>
        <v>0.17164199375254652</v>
      </c>
      <c r="J5" s="14">
        <v>126096.5</v>
      </c>
      <c r="K5" s="11">
        <v>127774.5</v>
      </c>
      <c r="L5" s="35">
        <f t="shared" si="4"/>
        <v>0.013307268639494356</v>
      </c>
      <c r="M5" s="14">
        <f t="shared" si="5"/>
        <v>1678</v>
      </c>
    </row>
    <row r="6" spans="1:13" ht="15">
      <c r="A6" s="4">
        <v>14</v>
      </c>
      <c r="B6" s="29" t="s">
        <v>14</v>
      </c>
      <c r="C6" s="10">
        <v>194671</v>
      </c>
      <c r="D6" s="14">
        <v>214650</v>
      </c>
      <c r="E6" s="11">
        <v>216183</v>
      </c>
      <c r="F6" s="41">
        <f>E6/$E$26</f>
        <v>0.2924648527549596</v>
      </c>
      <c r="G6" s="17">
        <f t="shared" si="1"/>
        <v>0.110504389457084</v>
      </c>
      <c r="H6" s="14">
        <f t="shared" si="2"/>
        <v>21512</v>
      </c>
      <c r="I6" s="87">
        <f t="shared" si="3"/>
        <v>0.2921635203042238</v>
      </c>
      <c r="J6" s="14">
        <v>214992</v>
      </c>
      <c r="K6" s="11">
        <v>216726.8</v>
      </c>
      <c r="L6" s="35">
        <f t="shared" si="4"/>
        <v>0.008069137456277388</v>
      </c>
      <c r="M6" s="14">
        <f t="shared" si="5"/>
        <v>1734.7999999999884</v>
      </c>
    </row>
    <row r="7" spans="1:13" ht="15">
      <c r="A7" s="4">
        <v>15</v>
      </c>
      <c r="B7" s="29" t="s">
        <v>15</v>
      </c>
      <c r="C7" s="10">
        <v>9894</v>
      </c>
      <c r="D7" s="14">
        <v>11682</v>
      </c>
      <c r="E7" s="11">
        <v>11680</v>
      </c>
      <c r="F7" s="41">
        <f t="shared" si="0"/>
        <v>0.015801378832646082</v>
      </c>
      <c r="G7" s="17">
        <f t="shared" si="1"/>
        <v>0.18051344249039822</v>
      </c>
      <c r="H7" s="14">
        <f t="shared" si="2"/>
        <v>1786</v>
      </c>
      <c r="I7" s="87">
        <f t="shared" si="3"/>
        <v>0.024256417221241344</v>
      </c>
      <c r="J7" s="14">
        <v>11629</v>
      </c>
      <c r="K7" s="11">
        <v>11745.11</v>
      </c>
      <c r="L7" s="35">
        <f t="shared" si="4"/>
        <v>0.009984521454983282</v>
      </c>
      <c r="M7" s="14">
        <f t="shared" si="5"/>
        <v>116.11000000000058</v>
      </c>
    </row>
    <row r="8" spans="1:13" ht="15">
      <c r="A8" s="4">
        <v>16</v>
      </c>
      <c r="B8" s="29" t="s">
        <v>16</v>
      </c>
      <c r="C8" s="10">
        <v>6062</v>
      </c>
      <c r="D8" s="14">
        <v>6354</v>
      </c>
      <c r="E8" s="11">
        <v>6307</v>
      </c>
      <c r="F8" s="41">
        <f t="shared" si="0"/>
        <v>0.00853247399807353</v>
      </c>
      <c r="G8" s="17">
        <f t="shared" si="1"/>
        <v>0.04041570438799076</v>
      </c>
      <c r="H8" s="14">
        <f t="shared" si="2"/>
        <v>245</v>
      </c>
      <c r="I8" s="87">
        <f t="shared" si="3"/>
        <v>0.0033274480510661415</v>
      </c>
      <c r="J8" s="14">
        <v>6385.584</v>
      </c>
      <c r="K8" s="11">
        <v>6450.884</v>
      </c>
      <c r="L8" s="35">
        <f t="shared" si="4"/>
        <v>0.01022615942410282</v>
      </c>
      <c r="M8" s="14">
        <f t="shared" si="5"/>
        <v>65.30000000000018</v>
      </c>
    </row>
    <row r="9" spans="1:13" ht="15">
      <c r="A9" s="4">
        <v>17</v>
      </c>
      <c r="B9" s="29" t="s">
        <v>17</v>
      </c>
      <c r="C9" s="10">
        <v>7490</v>
      </c>
      <c r="D9" s="14">
        <v>7556</v>
      </c>
      <c r="E9" s="11">
        <v>7607</v>
      </c>
      <c r="F9" s="41">
        <f t="shared" si="0"/>
        <v>0.010291189107871468</v>
      </c>
      <c r="G9" s="17">
        <f t="shared" si="1"/>
        <v>0.01562082777036048</v>
      </c>
      <c r="H9" s="14">
        <f t="shared" si="2"/>
        <v>117</v>
      </c>
      <c r="I9" s="87">
        <f t="shared" si="3"/>
        <v>0.0015890262121417901</v>
      </c>
      <c r="J9" s="14">
        <v>7460.738</v>
      </c>
      <c r="K9" s="11">
        <v>7565.683</v>
      </c>
      <c r="L9" s="35">
        <f t="shared" si="4"/>
        <v>0.01406630282419778</v>
      </c>
      <c r="M9" s="14">
        <f t="shared" si="5"/>
        <v>104.94499999999971</v>
      </c>
    </row>
    <row r="10" spans="1:13" ht="15">
      <c r="A10" s="4">
        <v>18</v>
      </c>
      <c r="B10" s="29" t="s">
        <v>18</v>
      </c>
      <c r="C10" s="10">
        <v>16009</v>
      </c>
      <c r="D10" s="14">
        <v>16133</v>
      </c>
      <c r="E10" s="11">
        <v>16057</v>
      </c>
      <c r="F10" s="41">
        <f t="shared" si="0"/>
        <v>0.02172283732155806</v>
      </c>
      <c r="G10" s="17">
        <f t="shared" si="1"/>
        <v>0.0029983134486851145</v>
      </c>
      <c r="H10" s="14">
        <f t="shared" si="2"/>
        <v>48</v>
      </c>
      <c r="I10" s="87">
        <f t="shared" si="3"/>
        <v>0.0006519081895966318</v>
      </c>
      <c r="J10" s="14">
        <v>16356.14</v>
      </c>
      <c r="K10" s="11">
        <v>16317.45</v>
      </c>
      <c r="L10" s="35">
        <f t="shared" si="4"/>
        <v>-0.00236547253814156</v>
      </c>
      <c r="M10" s="14">
        <f t="shared" si="5"/>
        <v>-38.68999999999869</v>
      </c>
    </row>
    <row r="11" spans="1:13" ht="15">
      <c r="A11" s="4">
        <v>19</v>
      </c>
      <c r="B11" s="29" t="s">
        <v>19</v>
      </c>
      <c r="C11" s="10">
        <v>1011</v>
      </c>
      <c r="D11" s="14">
        <v>1121</v>
      </c>
      <c r="E11" s="11">
        <v>1060</v>
      </c>
      <c r="F11" s="41">
        <f t="shared" si="0"/>
        <v>0.0014340292433737026</v>
      </c>
      <c r="G11" s="17">
        <f t="shared" si="1"/>
        <v>0.04846686449060336</v>
      </c>
      <c r="H11" s="14">
        <f t="shared" si="2"/>
        <v>49</v>
      </c>
      <c r="I11" s="87">
        <f t="shared" si="3"/>
        <v>0.0006654896102132283</v>
      </c>
      <c r="J11" s="14">
        <v>1107.546</v>
      </c>
      <c r="K11" s="11">
        <v>1103.76</v>
      </c>
      <c r="L11" s="35">
        <f t="shared" si="4"/>
        <v>-0.0034183681761299827</v>
      </c>
      <c r="M11" s="14">
        <f t="shared" si="5"/>
        <v>-3.786000000000058</v>
      </c>
    </row>
    <row r="12" spans="1:13" ht="15">
      <c r="A12" s="4">
        <v>20</v>
      </c>
      <c r="B12" s="29" t="s">
        <v>20</v>
      </c>
      <c r="C12" s="10">
        <v>17180</v>
      </c>
      <c r="D12" s="14">
        <v>16806</v>
      </c>
      <c r="E12" s="11">
        <v>15651</v>
      </c>
      <c r="F12" s="41">
        <f t="shared" si="0"/>
        <v>0.021173577064190395</v>
      </c>
      <c r="G12" s="17">
        <f t="shared" si="1"/>
        <v>-0.0889988358556461</v>
      </c>
      <c r="H12" s="14">
        <f t="shared" si="2"/>
        <v>-1529</v>
      </c>
      <c r="I12" s="87">
        <f t="shared" si="3"/>
        <v>-0.020765992122776043</v>
      </c>
      <c r="J12" s="14">
        <v>16751.65</v>
      </c>
      <c r="K12" s="11">
        <v>15752.85</v>
      </c>
      <c r="L12" s="35">
        <f t="shared" si="4"/>
        <v>-0.05962397733954572</v>
      </c>
      <c r="M12" s="14">
        <f t="shared" si="5"/>
        <v>-998.8000000000011</v>
      </c>
    </row>
    <row r="13" spans="1:13" ht="15">
      <c r="A13" s="4">
        <v>21</v>
      </c>
      <c r="B13" s="29" t="s">
        <v>21</v>
      </c>
      <c r="C13" s="10">
        <v>3410</v>
      </c>
      <c r="D13" s="14">
        <v>5006</v>
      </c>
      <c r="E13" s="11">
        <v>5772</v>
      </c>
      <c r="F13" s="41">
        <f t="shared" si="0"/>
        <v>0.007808695087502841</v>
      </c>
      <c r="G13" s="17">
        <f t="shared" si="1"/>
        <v>0.6926686217008797</v>
      </c>
      <c r="H13" s="14">
        <f t="shared" si="2"/>
        <v>2362</v>
      </c>
      <c r="I13" s="87">
        <f t="shared" si="3"/>
        <v>0.032079315496400924</v>
      </c>
      <c r="J13" s="14">
        <v>5074.2</v>
      </c>
      <c r="K13" s="11">
        <v>5848.241</v>
      </c>
      <c r="L13" s="35">
        <f t="shared" si="4"/>
        <v>0.15254444050293647</v>
      </c>
      <c r="M13" s="14">
        <f t="shared" si="5"/>
        <v>774.0410000000002</v>
      </c>
    </row>
    <row r="14" spans="1:13" ht="15">
      <c r="A14" s="4">
        <v>22</v>
      </c>
      <c r="B14" s="29" t="s">
        <v>22</v>
      </c>
      <c r="C14" s="10">
        <v>26508</v>
      </c>
      <c r="D14" s="14">
        <v>30300</v>
      </c>
      <c r="E14" s="11">
        <v>31030</v>
      </c>
      <c r="F14" s="41">
        <f t="shared" si="0"/>
        <v>0.04197917681309999</v>
      </c>
      <c r="G14" s="17">
        <f t="shared" si="1"/>
        <v>0.17059001056284895</v>
      </c>
      <c r="H14" s="14">
        <f t="shared" si="2"/>
        <v>4522</v>
      </c>
      <c r="I14" s="87">
        <f t="shared" si="3"/>
        <v>0.06141518402824935</v>
      </c>
      <c r="J14" s="14">
        <v>30633.15</v>
      </c>
      <c r="K14" s="11">
        <v>31150.39</v>
      </c>
      <c r="L14" s="35">
        <f t="shared" si="4"/>
        <v>0.016884975916613143</v>
      </c>
      <c r="M14" s="14">
        <f t="shared" si="5"/>
        <v>517.239999999998</v>
      </c>
    </row>
    <row r="15" spans="1:13" ht="15">
      <c r="A15" s="4">
        <v>23</v>
      </c>
      <c r="B15" s="29" t="s">
        <v>23</v>
      </c>
      <c r="C15" s="10">
        <v>20504</v>
      </c>
      <c r="D15" s="14">
        <v>22265</v>
      </c>
      <c r="E15" s="11">
        <v>21558</v>
      </c>
      <c r="F15" s="41">
        <f t="shared" si="0"/>
        <v>0.02916490795155687</v>
      </c>
      <c r="G15" s="17">
        <f t="shared" si="1"/>
        <v>0.05140460397971128</v>
      </c>
      <c r="H15" s="14">
        <f t="shared" si="2"/>
        <v>1054</v>
      </c>
      <c r="I15" s="87">
        <f t="shared" si="3"/>
        <v>0.014314817329892707</v>
      </c>
      <c r="J15" s="14">
        <v>22520.14</v>
      </c>
      <c r="K15" s="11">
        <v>22383.2</v>
      </c>
      <c r="L15" s="35">
        <f t="shared" si="4"/>
        <v>-0.006080779249152035</v>
      </c>
      <c r="M15" s="14">
        <f t="shared" si="5"/>
        <v>-136.9399999999987</v>
      </c>
    </row>
    <row r="16" spans="1:13" ht="15">
      <c r="A16" s="4">
        <v>24</v>
      </c>
      <c r="B16" s="29" t="s">
        <v>24</v>
      </c>
      <c r="C16" s="10">
        <v>12015</v>
      </c>
      <c r="D16" s="14">
        <v>12360</v>
      </c>
      <c r="E16" s="11">
        <v>12347</v>
      </c>
      <c r="F16" s="41">
        <f t="shared" si="0"/>
        <v>0.0167037349697501</v>
      </c>
      <c r="G16" s="17">
        <f t="shared" si="1"/>
        <v>0.027632126508531002</v>
      </c>
      <c r="H16" s="14">
        <f t="shared" si="2"/>
        <v>332</v>
      </c>
      <c r="I16" s="87">
        <f t="shared" si="3"/>
        <v>0.004509031644710036</v>
      </c>
      <c r="J16" s="14">
        <v>12359.19</v>
      </c>
      <c r="K16" s="11">
        <v>12470.05</v>
      </c>
      <c r="L16" s="35">
        <f t="shared" si="4"/>
        <v>0.008969843492979617</v>
      </c>
      <c r="M16" s="14">
        <f t="shared" si="5"/>
        <v>110.85999999999876</v>
      </c>
    </row>
    <row r="17" spans="1:13" ht="15">
      <c r="A17" s="4">
        <v>25</v>
      </c>
      <c r="B17" s="29" t="s">
        <v>25</v>
      </c>
      <c r="C17" s="10">
        <v>38817</v>
      </c>
      <c r="D17" s="14">
        <v>42767</v>
      </c>
      <c r="E17" s="11">
        <v>43857</v>
      </c>
      <c r="F17" s="41">
        <f t="shared" si="0"/>
        <v>0.05933228351569856</v>
      </c>
      <c r="G17" s="17">
        <f t="shared" si="1"/>
        <v>0.12984001854857408</v>
      </c>
      <c r="H17" s="14">
        <f t="shared" si="2"/>
        <v>5040</v>
      </c>
      <c r="I17" s="87">
        <f t="shared" si="3"/>
        <v>0.06845035990764634</v>
      </c>
      <c r="J17" s="14">
        <v>43163.83</v>
      </c>
      <c r="K17" s="11">
        <v>44257.64</v>
      </c>
      <c r="L17" s="35">
        <f t="shared" si="4"/>
        <v>0.025340893057914406</v>
      </c>
      <c r="M17" s="14">
        <f t="shared" si="5"/>
        <v>1093.8099999999977</v>
      </c>
    </row>
    <row r="18" spans="1:13" ht="15">
      <c r="A18" s="4">
        <v>26</v>
      </c>
      <c r="B18" s="29" t="s">
        <v>26</v>
      </c>
      <c r="C18" s="10">
        <v>11584</v>
      </c>
      <c r="D18" s="14">
        <v>10188</v>
      </c>
      <c r="E18" s="11">
        <v>9780</v>
      </c>
      <c r="F18" s="41">
        <f t="shared" si="0"/>
        <v>0.013230949056787558</v>
      </c>
      <c r="G18" s="17">
        <f t="shared" si="1"/>
        <v>-0.15573204419889503</v>
      </c>
      <c r="H18" s="14">
        <f t="shared" si="2"/>
        <v>-1804</v>
      </c>
      <c r="I18" s="87">
        <f t="shared" si="3"/>
        <v>-0.024500882792340077</v>
      </c>
      <c r="J18" s="14">
        <v>10098.76</v>
      </c>
      <c r="K18" s="11">
        <v>10001.53</v>
      </c>
      <c r="L18" s="35">
        <f t="shared" si="4"/>
        <v>-0.00962791471428171</v>
      </c>
      <c r="M18" s="14">
        <f t="shared" si="5"/>
        <v>-97.22999999999956</v>
      </c>
    </row>
    <row r="19" spans="1:13" ht="15">
      <c r="A19" s="4">
        <v>27</v>
      </c>
      <c r="B19" s="29" t="s">
        <v>27</v>
      </c>
      <c r="C19" s="10">
        <v>15504</v>
      </c>
      <c r="D19" s="14">
        <v>19563</v>
      </c>
      <c r="E19" s="11">
        <v>20472</v>
      </c>
      <c r="F19" s="41">
        <f t="shared" si="0"/>
        <v>0.027695704405987207</v>
      </c>
      <c r="G19" s="17">
        <f t="shared" si="1"/>
        <v>0.3204334365325077</v>
      </c>
      <c r="H19" s="14">
        <f t="shared" si="2"/>
        <v>4968</v>
      </c>
      <c r="I19" s="87">
        <f t="shared" si="3"/>
        <v>0.06747249762325139</v>
      </c>
      <c r="J19" s="14">
        <v>19532.24</v>
      </c>
      <c r="K19" s="11">
        <v>20581.49</v>
      </c>
      <c r="L19" s="35">
        <f t="shared" si="4"/>
        <v>0.053718877097557675</v>
      </c>
      <c r="M19" s="14">
        <f t="shared" si="5"/>
        <v>1049.25</v>
      </c>
    </row>
    <row r="20" spans="1:13" ht="15">
      <c r="A20" s="4">
        <v>28</v>
      </c>
      <c r="B20" s="29" t="s">
        <v>28</v>
      </c>
      <c r="C20" s="10">
        <v>22511</v>
      </c>
      <c r="D20" s="14">
        <v>22479</v>
      </c>
      <c r="E20" s="11">
        <v>21707</v>
      </c>
      <c r="F20" s="41">
        <f t="shared" si="0"/>
        <v>0.02936648376029525</v>
      </c>
      <c r="G20" s="17">
        <f t="shared" si="1"/>
        <v>-0.0357158722402381</v>
      </c>
      <c r="H20" s="14">
        <f t="shared" si="2"/>
        <v>-804</v>
      </c>
      <c r="I20" s="87">
        <f t="shared" si="3"/>
        <v>-0.010919462175743582</v>
      </c>
      <c r="J20" s="14">
        <v>22498.86</v>
      </c>
      <c r="K20" s="11">
        <v>22021.33</v>
      </c>
      <c r="L20" s="35">
        <f t="shared" si="4"/>
        <v>-0.021224630936856306</v>
      </c>
      <c r="M20" s="14">
        <f t="shared" si="5"/>
        <v>-477.52999999999884</v>
      </c>
    </row>
    <row r="21" spans="1:13" ht="15">
      <c r="A21" s="4">
        <v>29</v>
      </c>
      <c r="B21" s="29" t="s">
        <v>29</v>
      </c>
      <c r="C21" s="10">
        <v>12655</v>
      </c>
      <c r="D21" s="14">
        <v>16383</v>
      </c>
      <c r="E21" s="11">
        <v>17034</v>
      </c>
      <c r="F21" s="41">
        <f t="shared" si="0"/>
        <v>0.02304457936946005</v>
      </c>
      <c r="G21" s="17">
        <f t="shared" si="1"/>
        <v>0.34602923745555114</v>
      </c>
      <c r="H21" s="14">
        <f t="shared" si="2"/>
        <v>4379</v>
      </c>
      <c r="I21" s="87">
        <f t="shared" si="3"/>
        <v>0.05947304088007606</v>
      </c>
      <c r="J21" s="14">
        <v>16291.77</v>
      </c>
      <c r="K21" s="11">
        <v>16589.51</v>
      </c>
      <c r="L21" s="35">
        <f t="shared" si="4"/>
        <v>0.018275485106897405</v>
      </c>
      <c r="M21" s="14">
        <f t="shared" si="5"/>
        <v>297.73999999999796</v>
      </c>
    </row>
    <row r="22" spans="1:13" ht="15">
      <c r="A22" s="4">
        <v>30</v>
      </c>
      <c r="B22" s="29" t="s">
        <v>30</v>
      </c>
      <c r="C22" s="10">
        <v>2208</v>
      </c>
      <c r="D22" s="14">
        <v>2436</v>
      </c>
      <c r="E22" s="11">
        <v>2522</v>
      </c>
      <c r="F22" s="41">
        <f t="shared" si="0"/>
        <v>0.003411907313007998</v>
      </c>
      <c r="G22" s="17">
        <f t="shared" si="1"/>
        <v>0.14221014492753623</v>
      </c>
      <c r="H22" s="14">
        <f t="shared" si="2"/>
        <v>314</v>
      </c>
      <c r="I22" s="87">
        <f t="shared" si="3"/>
        <v>0.004264566073611299</v>
      </c>
      <c r="J22" s="14">
        <v>2377.432</v>
      </c>
      <c r="K22" s="11">
        <v>2415.031</v>
      </c>
      <c r="L22" s="35">
        <f t="shared" si="4"/>
        <v>0.015814963372243734</v>
      </c>
      <c r="M22" s="14">
        <f t="shared" si="5"/>
        <v>37.59900000000016</v>
      </c>
    </row>
    <row r="23" spans="1:13" ht="15">
      <c r="A23" s="4">
        <v>31</v>
      </c>
      <c r="B23" s="29" t="s">
        <v>31</v>
      </c>
      <c r="C23" s="10">
        <v>12452</v>
      </c>
      <c r="D23" s="14">
        <v>15494</v>
      </c>
      <c r="E23" s="11">
        <v>15925</v>
      </c>
      <c r="F23" s="41">
        <f t="shared" si="0"/>
        <v>0.02154426009502473</v>
      </c>
      <c r="G23" s="17">
        <f t="shared" si="1"/>
        <v>0.2789110183103116</v>
      </c>
      <c r="H23" s="14">
        <f t="shared" si="2"/>
        <v>3473</v>
      </c>
      <c r="I23" s="87">
        <f t="shared" si="3"/>
        <v>0.047168273801439634</v>
      </c>
      <c r="J23" s="14">
        <v>15544.75</v>
      </c>
      <c r="K23" s="11">
        <v>16066.32</v>
      </c>
      <c r="L23" s="35">
        <f t="shared" si="4"/>
        <v>0.03355280721787097</v>
      </c>
      <c r="M23" s="14">
        <f t="shared" si="5"/>
        <v>521.5699999999997</v>
      </c>
    </row>
    <row r="24" spans="1:13" ht="15">
      <c r="A24" s="4">
        <v>32</v>
      </c>
      <c r="B24" s="29" t="s">
        <v>32</v>
      </c>
      <c r="C24" s="10">
        <v>8199</v>
      </c>
      <c r="D24" s="14">
        <v>10571</v>
      </c>
      <c r="E24" s="11">
        <v>10858</v>
      </c>
      <c r="F24" s="41">
        <f t="shared" si="0"/>
        <v>0.014689329740143078</v>
      </c>
      <c r="G24" s="17">
        <f t="shared" si="1"/>
        <v>0.3243078424198073</v>
      </c>
      <c r="H24" s="14">
        <f t="shared" si="2"/>
        <v>2659</v>
      </c>
      <c r="I24" s="87">
        <f t="shared" si="3"/>
        <v>0.036112997419530085</v>
      </c>
      <c r="J24" s="14">
        <v>10645.74</v>
      </c>
      <c r="K24" s="11">
        <v>10912.08</v>
      </c>
      <c r="L24" s="35">
        <f t="shared" si="4"/>
        <v>0.025018458087460352</v>
      </c>
      <c r="M24" s="14">
        <f t="shared" si="5"/>
        <v>266.34000000000015</v>
      </c>
    </row>
    <row r="25" spans="1:13" ht="15.75" thickBot="1">
      <c r="A25" s="4">
        <v>33</v>
      </c>
      <c r="B25" s="29" t="s">
        <v>33</v>
      </c>
      <c r="C25" s="10">
        <v>19523</v>
      </c>
      <c r="D25" s="14">
        <v>18576</v>
      </c>
      <c r="E25" s="11">
        <v>18434</v>
      </c>
      <c r="F25" s="41">
        <f t="shared" si="0"/>
        <v>0.02493858025693475</v>
      </c>
      <c r="G25" s="17">
        <f t="shared" si="1"/>
        <v>-0.055780361624750294</v>
      </c>
      <c r="H25" s="14">
        <f t="shared" si="2"/>
        <v>-1089</v>
      </c>
      <c r="I25" s="87">
        <f t="shared" si="3"/>
        <v>-0.014790167051473584</v>
      </c>
      <c r="J25" s="14">
        <v>18700.52</v>
      </c>
      <c r="K25" s="11">
        <v>18778.5</v>
      </c>
      <c r="L25" s="35">
        <f t="shared" si="4"/>
        <v>0.004169937520453954</v>
      </c>
      <c r="M25" s="14">
        <f t="shared" si="5"/>
        <v>77.97999999999956</v>
      </c>
    </row>
    <row r="26" spans="1:13" ht="15.75" thickBot="1">
      <c r="A26" s="164" t="s">
        <v>261</v>
      </c>
      <c r="B26" s="169"/>
      <c r="C26" s="56">
        <v>665546</v>
      </c>
      <c r="D26" s="56">
        <v>737047</v>
      </c>
      <c r="E26" s="56">
        <v>739176</v>
      </c>
      <c r="F26" s="43">
        <f>E26/$E$26</f>
        <v>1</v>
      </c>
      <c r="G26" s="26">
        <f>(E26-C26)/C26</f>
        <v>0.11063097066168229</v>
      </c>
      <c r="H26" s="55">
        <f>E26-C26</f>
        <v>73630</v>
      </c>
      <c r="I26" s="88">
        <f>H26/$H$26</f>
        <v>1</v>
      </c>
      <c r="J26" s="55">
        <v>740302.6</v>
      </c>
      <c r="K26" s="107">
        <v>748501.6</v>
      </c>
      <c r="L26" s="37">
        <f>(K26-J26)/J26</f>
        <v>0.01107520087056293</v>
      </c>
      <c r="M26" s="55">
        <f>K26-J26</f>
        <v>8199</v>
      </c>
    </row>
    <row r="27" spans="8:9" ht="15">
      <c r="H27" s="93"/>
      <c r="I27" s="94"/>
    </row>
  </sheetData>
  <sheetProtection/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515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9.28125" style="0" customWidth="1"/>
    <col min="7" max="7" width="18.140625" style="0" customWidth="1"/>
    <col min="8" max="8" width="30.421875" style="0" customWidth="1"/>
    <col min="9" max="9" width="27.421875" style="0" customWidth="1"/>
    <col min="10" max="10" width="22.28125" style="0" customWidth="1"/>
    <col min="11" max="12" width="28.28125" style="0" customWidth="1"/>
    <col min="13" max="13" width="29.8515625" style="0" customWidth="1"/>
    <col min="14" max="14" width="30.421875" style="0" customWidth="1"/>
  </cols>
  <sheetData>
    <row r="1" spans="1:14" s="70" customFormat="1" ht="60.75" thickBot="1">
      <c r="A1" s="12" t="s">
        <v>92</v>
      </c>
      <c r="B1" s="27" t="s">
        <v>175</v>
      </c>
      <c r="C1" s="95">
        <v>40909</v>
      </c>
      <c r="D1" s="96">
        <v>41244</v>
      </c>
      <c r="E1" s="95">
        <v>41275</v>
      </c>
      <c r="F1" s="42" t="s">
        <v>309</v>
      </c>
      <c r="G1" s="42" t="s">
        <v>299</v>
      </c>
      <c r="H1" s="71" t="s">
        <v>310</v>
      </c>
      <c r="I1" s="73" t="s">
        <v>311</v>
      </c>
      <c r="J1" s="73" t="s">
        <v>298</v>
      </c>
      <c r="K1" s="108" t="s">
        <v>284</v>
      </c>
      <c r="L1" s="73" t="s">
        <v>289</v>
      </c>
      <c r="M1" s="71" t="s">
        <v>319</v>
      </c>
      <c r="N1" s="73" t="s">
        <v>318</v>
      </c>
    </row>
    <row r="2" spans="1:14" ht="15">
      <c r="A2" s="21">
        <v>1</v>
      </c>
      <c r="B2" s="22" t="s">
        <v>93</v>
      </c>
      <c r="C2" s="101">
        <v>50857</v>
      </c>
      <c r="D2" s="13">
        <v>56124</v>
      </c>
      <c r="E2" s="9">
        <v>56758</v>
      </c>
      <c r="F2" s="132">
        <f>E2/4a_İl!E2</f>
        <v>0.21899235274598924</v>
      </c>
      <c r="G2" s="78">
        <f>E2/$E$83</f>
        <v>0.018946572188616503</v>
      </c>
      <c r="H2" s="40">
        <f aca="true" t="shared" si="0" ref="H2:H33">(E2-C2)/C2</f>
        <v>0.11603122480681126</v>
      </c>
      <c r="I2" s="101">
        <f aca="true" t="shared" si="1" ref="I2:I33">E2-C2</f>
        <v>5901</v>
      </c>
      <c r="J2" s="45">
        <f aca="true" t="shared" si="2" ref="J2:J33">I2/$I$83</f>
        <v>0.019028363580079713</v>
      </c>
      <c r="K2" s="13">
        <v>55503.59</v>
      </c>
      <c r="L2" s="9">
        <v>56313.17</v>
      </c>
      <c r="M2" s="45">
        <f>(L2-K2)/K2</f>
        <v>0.014586083530813084</v>
      </c>
      <c r="N2" s="13">
        <f>L2-K2</f>
        <v>809.5800000000017</v>
      </c>
    </row>
    <row r="3" spans="1:14" ht="15">
      <c r="A3" s="1">
        <v>2</v>
      </c>
      <c r="B3" s="23" t="s">
        <v>94</v>
      </c>
      <c r="C3" s="10">
        <v>6839</v>
      </c>
      <c r="D3" s="14">
        <v>7274</v>
      </c>
      <c r="E3" s="11">
        <v>7266</v>
      </c>
      <c r="F3" s="133">
        <f>E3/4a_İl!E3</f>
        <v>0.18038281075444998</v>
      </c>
      <c r="G3" s="79">
        <f aca="true" t="shared" si="3" ref="G3:G33">E3/$E$83</f>
        <v>0.0024254870418705292</v>
      </c>
      <c r="H3" s="41">
        <f t="shared" si="0"/>
        <v>0.062436028659160696</v>
      </c>
      <c r="I3" s="10">
        <f t="shared" si="1"/>
        <v>427</v>
      </c>
      <c r="J3" s="35">
        <f t="shared" si="2"/>
        <v>0.0013769041261979388</v>
      </c>
      <c r="K3" s="14">
        <v>7001.708</v>
      </c>
      <c r="L3" s="11">
        <v>7016.467</v>
      </c>
      <c r="M3" s="35">
        <f aca="true" t="shared" si="4" ref="M3:M33">(L3-K3)/K3</f>
        <v>0.002107914240353927</v>
      </c>
      <c r="N3" s="14">
        <f aca="true" t="shared" si="5" ref="N3:N33">L3-K3</f>
        <v>14.759000000000015</v>
      </c>
    </row>
    <row r="4" spans="1:14" ht="15">
      <c r="A4" s="1">
        <v>3</v>
      </c>
      <c r="B4" s="23" t="s">
        <v>95</v>
      </c>
      <c r="C4" s="10">
        <v>12056</v>
      </c>
      <c r="D4" s="14">
        <v>13457</v>
      </c>
      <c r="E4" s="11">
        <v>13442</v>
      </c>
      <c r="F4" s="133">
        <f>E4/4a_İl!E4</f>
        <v>0.1897167374705376</v>
      </c>
      <c r="G4" s="79">
        <f>E4/$E$83</f>
        <v>0.004487117646135928</v>
      </c>
      <c r="H4" s="41">
        <f t="shared" si="0"/>
        <v>0.11496350364963503</v>
      </c>
      <c r="I4" s="10">
        <f t="shared" si="1"/>
        <v>1386</v>
      </c>
      <c r="J4" s="35">
        <f t="shared" si="2"/>
        <v>0.004469295360445769</v>
      </c>
      <c r="K4" s="14">
        <v>13432.34</v>
      </c>
      <c r="L4" s="11">
        <v>13549.99</v>
      </c>
      <c r="M4" s="35">
        <f t="shared" si="4"/>
        <v>0.008758712182687428</v>
      </c>
      <c r="N4" s="14">
        <f t="shared" si="5"/>
        <v>117.64999999999964</v>
      </c>
    </row>
    <row r="5" spans="1:14" ht="15">
      <c r="A5" s="1">
        <v>4</v>
      </c>
      <c r="B5" s="23" t="s">
        <v>96</v>
      </c>
      <c r="C5" s="10">
        <v>2154</v>
      </c>
      <c r="D5" s="14">
        <v>2759</v>
      </c>
      <c r="E5" s="11">
        <v>2833</v>
      </c>
      <c r="F5" s="133">
        <f>E5/4a_İl!E5</f>
        <v>0.14094527363184078</v>
      </c>
      <c r="G5" s="79">
        <f t="shared" si="3"/>
        <v>0.0009456929245278295</v>
      </c>
      <c r="H5" s="41">
        <f>(E5-C5)/C5</f>
        <v>0.3152274837511606</v>
      </c>
      <c r="I5" s="10">
        <f t="shared" si="1"/>
        <v>679</v>
      </c>
      <c r="J5" s="35">
        <f t="shared" si="2"/>
        <v>0.002189503282642624</v>
      </c>
      <c r="K5" s="14">
        <v>2612.726</v>
      </c>
      <c r="L5" s="11">
        <v>2592.367</v>
      </c>
      <c r="M5" s="35">
        <f t="shared" si="4"/>
        <v>-0.0077922445752060965</v>
      </c>
      <c r="N5" s="14">
        <f t="shared" si="5"/>
        <v>-20.358999999999924</v>
      </c>
    </row>
    <row r="6" spans="1:14" ht="15">
      <c r="A6" s="1">
        <v>5</v>
      </c>
      <c r="B6" s="23" t="s">
        <v>97</v>
      </c>
      <c r="C6" s="10">
        <v>5908</v>
      </c>
      <c r="D6" s="14">
        <v>6620</v>
      </c>
      <c r="E6" s="11">
        <v>6708</v>
      </c>
      <c r="F6" s="133">
        <f>E6/4a_İl!E6</f>
        <v>0.19890289103039288</v>
      </c>
      <c r="G6" s="79">
        <f t="shared" si="3"/>
        <v>0.0022392192508763433</v>
      </c>
      <c r="H6" s="41">
        <f t="shared" si="0"/>
        <v>0.13540961408259986</v>
      </c>
      <c r="I6" s="10">
        <f t="shared" si="1"/>
        <v>800</v>
      </c>
      <c r="J6" s="35">
        <f t="shared" si="2"/>
        <v>0.0025796798617291595</v>
      </c>
      <c r="K6" s="14">
        <v>6585.293</v>
      </c>
      <c r="L6" s="11">
        <v>6705.377</v>
      </c>
      <c r="M6" s="35">
        <f t="shared" si="4"/>
        <v>0.018235179512893464</v>
      </c>
      <c r="N6" s="14">
        <f t="shared" si="5"/>
        <v>120.08400000000074</v>
      </c>
    </row>
    <row r="7" spans="1:14" ht="15">
      <c r="A7" s="1">
        <v>6</v>
      </c>
      <c r="B7" s="23" t="s">
        <v>98</v>
      </c>
      <c r="C7" s="10">
        <v>244595</v>
      </c>
      <c r="D7" s="14">
        <v>281231</v>
      </c>
      <c r="E7" s="11">
        <v>281679</v>
      </c>
      <c r="F7" s="133">
        <f>E7/4a_İl!E7</f>
        <v>0.2811004951809177</v>
      </c>
      <c r="G7" s="79">
        <f t="shared" si="3"/>
        <v>0.09402818118181239</v>
      </c>
      <c r="H7" s="41">
        <f t="shared" si="0"/>
        <v>0.15161389235266462</v>
      </c>
      <c r="I7" s="10">
        <f t="shared" si="1"/>
        <v>37084</v>
      </c>
      <c r="J7" s="35">
        <f t="shared" si="2"/>
        <v>0.11958105999045518</v>
      </c>
      <c r="K7" s="14">
        <v>278258</v>
      </c>
      <c r="L7" s="11">
        <v>284069.3</v>
      </c>
      <c r="M7" s="35">
        <f t="shared" si="4"/>
        <v>0.02088457474717704</v>
      </c>
      <c r="N7" s="14">
        <f t="shared" si="5"/>
        <v>5811.299999999988</v>
      </c>
    </row>
    <row r="8" spans="1:14" ht="15">
      <c r="A8" s="1">
        <v>7</v>
      </c>
      <c r="B8" s="23" t="s">
        <v>99</v>
      </c>
      <c r="C8" s="10">
        <v>94922</v>
      </c>
      <c r="D8" s="14">
        <v>104032</v>
      </c>
      <c r="E8" s="11">
        <v>103545</v>
      </c>
      <c r="F8" s="133">
        <f>E8/4a_İl!E8</f>
        <v>0.25964337745770405</v>
      </c>
      <c r="G8" s="79">
        <f t="shared" si="3"/>
        <v>0.034564692506259834</v>
      </c>
      <c r="H8" s="41">
        <f t="shared" si="0"/>
        <v>0.09084300794336403</v>
      </c>
      <c r="I8" s="10">
        <f t="shared" si="1"/>
        <v>8623</v>
      </c>
      <c r="J8" s="35">
        <f t="shared" si="2"/>
        <v>0.027805724309613176</v>
      </c>
      <c r="K8" s="14">
        <v>122085.7</v>
      </c>
      <c r="L8" s="11">
        <v>122973.6</v>
      </c>
      <c r="M8" s="35">
        <f t="shared" si="4"/>
        <v>0.007272760036597314</v>
      </c>
      <c r="N8" s="14">
        <f t="shared" si="5"/>
        <v>887.9000000000087</v>
      </c>
    </row>
    <row r="9" spans="1:14" ht="15">
      <c r="A9" s="1">
        <v>8</v>
      </c>
      <c r="B9" s="23" t="s">
        <v>100</v>
      </c>
      <c r="C9" s="10">
        <v>2854</v>
      </c>
      <c r="D9" s="14">
        <v>3768</v>
      </c>
      <c r="E9" s="11">
        <v>3634</v>
      </c>
      <c r="F9" s="133">
        <f>E9/4a_İl!E9</f>
        <v>0.16982101967381652</v>
      </c>
      <c r="G9" s="79">
        <f t="shared" si="3"/>
        <v>0.0012130773341807739</v>
      </c>
      <c r="H9" s="41">
        <f t="shared" si="0"/>
        <v>0.27330063069376315</v>
      </c>
      <c r="I9" s="10">
        <f t="shared" si="1"/>
        <v>780</v>
      </c>
      <c r="J9" s="35">
        <f t="shared" si="2"/>
        <v>0.0025151878651859306</v>
      </c>
      <c r="K9" s="14">
        <v>3696.909</v>
      </c>
      <c r="L9" s="11">
        <v>3721.813</v>
      </c>
      <c r="M9" s="35">
        <f t="shared" si="4"/>
        <v>0.006736438467920091</v>
      </c>
      <c r="N9" s="14">
        <f t="shared" si="5"/>
        <v>24.903999999999996</v>
      </c>
    </row>
    <row r="10" spans="1:14" ht="15">
      <c r="A10" s="1">
        <v>9</v>
      </c>
      <c r="B10" s="23" t="s">
        <v>101</v>
      </c>
      <c r="C10" s="10">
        <v>29424</v>
      </c>
      <c r="D10" s="14">
        <v>32993</v>
      </c>
      <c r="E10" s="11">
        <v>32442</v>
      </c>
      <c r="F10" s="133">
        <f>E10/4a_İl!E10</f>
        <v>0.2711974921630094</v>
      </c>
      <c r="G10" s="79">
        <f t="shared" si="3"/>
        <v>0.010829569310812512</v>
      </c>
      <c r="H10" s="41">
        <f t="shared" si="0"/>
        <v>0.10256933115823817</v>
      </c>
      <c r="I10" s="10">
        <f t="shared" si="1"/>
        <v>3018</v>
      </c>
      <c r="J10" s="35">
        <f t="shared" si="2"/>
        <v>0.009731842278373254</v>
      </c>
      <c r="K10" s="14">
        <v>33857.3</v>
      </c>
      <c r="L10" s="11">
        <v>34215.21</v>
      </c>
      <c r="M10" s="35">
        <f t="shared" si="4"/>
        <v>0.010571132370271586</v>
      </c>
      <c r="N10" s="14">
        <f t="shared" si="5"/>
        <v>357.9099999999962</v>
      </c>
    </row>
    <row r="11" spans="1:14" ht="15">
      <c r="A11" s="1">
        <v>10</v>
      </c>
      <c r="B11" s="23" t="s">
        <v>102</v>
      </c>
      <c r="C11" s="10">
        <v>30372</v>
      </c>
      <c r="D11" s="14">
        <v>32420</v>
      </c>
      <c r="E11" s="11">
        <v>32163</v>
      </c>
      <c r="F11" s="133">
        <f>E11/4a_İl!E11</f>
        <v>0.23167349761217038</v>
      </c>
      <c r="G11" s="79">
        <f t="shared" si="3"/>
        <v>0.010736435415315418</v>
      </c>
      <c r="H11" s="41">
        <f t="shared" si="0"/>
        <v>0.05896878704069538</v>
      </c>
      <c r="I11" s="10">
        <f t="shared" si="1"/>
        <v>1791</v>
      </c>
      <c r="J11" s="35">
        <f t="shared" si="2"/>
        <v>0.005775258290446156</v>
      </c>
      <c r="K11" s="14">
        <v>33405.62</v>
      </c>
      <c r="L11" s="11">
        <v>33522.89</v>
      </c>
      <c r="M11" s="35">
        <f t="shared" si="4"/>
        <v>0.003510487157550041</v>
      </c>
      <c r="N11" s="14">
        <f t="shared" si="5"/>
        <v>117.2699999999968</v>
      </c>
    </row>
    <row r="12" spans="1:14" ht="15">
      <c r="A12" s="1">
        <v>11</v>
      </c>
      <c r="B12" s="23" t="s">
        <v>103</v>
      </c>
      <c r="C12" s="10">
        <v>7483</v>
      </c>
      <c r="D12" s="14">
        <v>8301</v>
      </c>
      <c r="E12" s="11">
        <v>8270</v>
      </c>
      <c r="F12" s="133">
        <f>E12/4a_İl!E12</f>
        <v>0.2151628681444479</v>
      </c>
      <c r="G12" s="79">
        <f t="shared" si="3"/>
        <v>0.0027606355403618603</v>
      </c>
      <c r="H12" s="41">
        <f t="shared" si="0"/>
        <v>0.1051717225711613</v>
      </c>
      <c r="I12" s="10">
        <f t="shared" si="1"/>
        <v>787</v>
      </c>
      <c r="J12" s="35">
        <f t="shared" si="2"/>
        <v>0.0025377600639760606</v>
      </c>
      <c r="K12" s="14">
        <v>8400.833</v>
      </c>
      <c r="L12" s="11">
        <v>8427.089</v>
      </c>
      <c r="M12" s="35">
        <f t="shared" si="4"/>
        <v>0.003125404349782861</v>
      </c>
      <c r="N12" s="14">
        <f t="shared" si="5"/>
        <v>26.255999999999403</v>
      </c>
    </row>
    <row r="13" spans="1:14" ht="15">
      <c r="A13" s="1">
        <v>12</v>
      </c>
      <c r="B13" s="23" t="s">
        <v>104</v>
      </c>
      <c r="C13" s="10">
        <v>2061</v>
      </c>
      <c r="D13" s="14">
        <v>2420</v>
      </c>
      <c r="E13" s="11">
        <v>2454</v>
      </c>
      <c r="F13" s="133">
        <f>E13/4a_İl!E13</f>
        <v>0.1647643346313952</v>
      </c>
      <c r="G13" s="79">
        <f t="shared" si="3"/>
        <v>0.0008191777044798071</v>
      </c>
      <c r="H13" s="41">
        <f t="shared" si="0"/>
        <v>0.19068413391557495</v>
      </c>
      <c r="I13" s="10">
        <f t="shared" si="1"/>
        <v>393</v>
      </c>
      <c r="J13" s="35">
        <f t="shared" si="2"/>
        <v>0.0012672677320744495</v>
      </c>
      <c r="K13" s="14">
        <v>2275.645</v>
      </c>
      <c r="L13" s="11">
        <v>2337.831</v>
      </c>
      <c r="M13" s="35">
        <f t="shared" si="4"/>
        <v>0.02732675790819752</v>
      </c>
      <c r="N13" s="14">
        <f t="shared" si="5"/>
        <v>62.18600000000015</v>
      </c>
    </row>
    <row r="14" spans="1:14" ht="15">
      <c r="A14" s="1">
        <v>13</v>
      </c>
      <c r="B14" s="23" t="s">
        <v>105</v>
      </c>
      <c r="C14" s="10">
        <v>1388</v>
      </c>
      <c r="D14" s="14">
        <v>1771</v>
      </c>
      <c r="E14" s="11">
        <v>1778</v>
      </c>
      <c r="F14" s="133">
        <f>E14/4a_İl!E14</f>
        <v>0.12735477401332282</v>
      </c>
      <c r="G14" s="79">
        <f t="shared" si="3"/>
        <v>0.0005935199505155245</v>
      </c>
      <c r="H14" s="41">
        <f t="shared" si="0"/>
        <v>0.28097982708933716</v>
      </c>
      <c r="I14" s="10">
        <f t="shared" si="1"/>
        <v>390</v>
      </c>
      <c r="J14" s="35">
        <f t="shared" si="2"/>
        <v>0.0012575939325929653</v>
      </c>
      <c r="K14" s="14">
        <v>1673.743</v>
      </c>
      <c r="L14" s="11">
        <v>1680.395</v>
      </c>
      <c r="M14" s="35">
        <f t="shared" si="4"/>
        <v>0.0039743258074866</v>
      </c>
      <c r="N14" s="14">
        <f t="shared" si="5"/>
        <v>6.652000000000044</v>
      </c>
    </row>
    <row r="15" spans="1:14" ht="15">
      <c r="A15" s="1">
        <v>14</v>
      </c>
      <c r="B15" s="23" t="s">
        <v>106</v>
      </c>
      <c r="C15" s="10">
        <v>12027</v>
      </c>
      <c r="D15" s="14">
        <v>13425</v>
      </c>
      <c r="E15" s="11">
        <v>13696</v>
      </c>
      <c r="F15" s="133">
        <f>E15/4a_İl!E15</f>
        <v>0.27816479476816214</v>
      </c>
      <c r="G15" s="79">
        <f t="shared" si="3"/>
        <v>0.0045719062104952884</v>
      </c>
      <c r="H15" s="41">
        <f t="shared" si="0"/>
        <v>0.13877109836201879</v>
      </c>
      <c r="I15" s="10">
        <f t="shared" si="1"/>
        <v>1669</v>
      </c>
      <c r="J15" s="35">
        <f t="shared" si="2"/>
        <v>0.005381857111532459</v>
      </c>
      <c r="K15" s="14">
        <v>13632.28</v>
      </c>
      <c r="L15" s="11">
        <v>13838.12</v>
      </c>
      <c r="M15" s="35">
        <f t="shared" si="4"/>
        <v>0.015099455116825661</v>
      </c>
      <c r="N15" s="14">
        <f t="shared" si="5"/>
        <v>205.84000000000015</v>
      </c>
    </row>
    <row r="16" spans="1:14" ht="15">
      <c r="A16" s="1">
        <v>15</v>
      </c>
      <c r="B16" s="23" t="s">
        <v>107</v>
      </c>
      <c r="C16" s="10">
        <v>5868</v>
      </c>
      <c r="D16" s="14">
        <v>6317</v>
      </c>
      <c r="E16" s="11">
        <v>6271</v>
      </c>
      <c r="F16" s="133">
        <f>E16/4a_İl!E16</f>
        <v>0.20482085116111964</v>
      </c>
      <c r="G16" s="79">
        <f t="shared" si="3"/>
        <v>0.002093342862588782</v>
      </c>
      <c r="H16" s="41">
        <f t="shared" si="0"/>
        <v>0.06867757327880027</v>
      </c>
      <c r="I16" s="10">
        <f t="shared" si="1"/>
        <v>403</v>
      </c>
      <c r="J16" s="35">
        <f t="shared" si="2"/>
        <v>0.001299513730346064</v>
      </c>
      <c r="K16" s="14">
        <v>6464.289</v>
      </c>
      <c r="L16" s="11">
        <v>6483.157</v>
      </c>
      <c r="M16" s="35">
        <f t="shared" si="4"/>
        <v>0.002918805146242749</v>
      </c>
      <c r="N16" s="14">
        <f t="shared" si="5"/>
        <v>18.868000000000393</v>
      </c>
    </row>
    <row r="17" spans="1:14" ht="15">
      <c r="A17" s="1">
        <v>16</v>
      </c>
      <c r="B17" s="23" t="s">
        <v>108</v>
      </c>
      <c r="C17" s="10">
        <v>144426</v>
      </c>
      <c r="D17" s="14">
        <v>157280</v>
      </c>
      <c r="E17" s="11">
        <v>160651</v>
      </c>
      <c r="F17" s="133">
        <f>E17/4a_İl!E17</f>
        <v>0.28184336518707864</v>
      </c>
      <c r="G17" s="79">
        <f t="shared" si="3"/>
        <v>0.05362743170431357</v>
      </c>
      <c r="H17" s="41">
        <f t="shared" si="0"/>
        <v>0.11234126819270768</v>
      </c>
      <c r="I17" s="10">
        <f t="shared" si="1"/>
        <v>16225</v>
      </c>
      <c r="J17" s="35">
        <f t="shared" si="2"/>
        <v>0.052319132195694514</v>
      </c>
      <c r="K17" s="14">
        <v>158694.6</v>
      </c>
      <c r="L17" s="11">
        <v>161482.8</v>
      </c>
      <c r="M17" s="35">
        <f t="shared" si="4"/>
        <v>0.017569595940882567</v>
      </c>
      <c r="N17" s="14">
        <f t="shared" si="5"/>
        <v>2788.1999999999825</v>
      </c>
    </row>
    <row r="18" spans="1:14" ht="15">
      <c r="A18" s="1">
        <v>17</v>
      </c>
      <c r="B18" s="23" t="s">
        <v>109</v>
      </c>
      <c r="C18" s="10">
        <v>14082</v>
      </c>
      <c r="D18" s="14">
        <v>15459</v>
      </c>
      <c r="E18" s="11">
        <v>15386</v>
      </c>
      <c r="F18" s="133">
        <f>E18/4a_İl!E18</f>
        <v>0.24069960264071838</v>
      </c>
      <c r="G18" s="79">
        <f t="shared" si="3"/>
        <v>0.005136050595405995</v>
      </c>
      <c r="H18" s="41">
        <f t="shared" si="0"/>
        <v>0.0926004828859537</v>
      </c>
      <c r="I18" s="10">
        <f t="shared" si="1"/>
        <v>1304</v>
      </c>
      <c r="J18" s="35">
        <f t="shared" si="2"/>
        <v>0.00420487817461853</v>
      </c>
      <c r="K18" s="14">
        <v>15583.73</v>
      </c>
      <c r="L18" s="11">
        <v>15855.98</v>
      </c>
      <c r="M18" s="35">
        <f t="shared" si="4"/>
        <v>0.017470143540731262</v>
      </c>
      <c r="N18" s="14">
        <f t="shared" si="5"/>
        <v>272.25</v>
      </c>
    </row>
    <row r="19" spans="1:14" ht="15">
      <c r="A19" s="1">
        <v>18</v>
      </c>
      <c r="B19" s="23" t="s">
        <v>110</v>
      </c>
      <c r="C19" s="10">
        <v>3752</v>
      </c>
      <c r="D19" s="14">
        <v>4824</v>
      </c>
      <c r="E19" s="11">
        <v>4542</v>
      </c>
      <c r="F19" s="133">
        <f>E19/4a_İl!E19</f>
        <v>0.2197281215229065</v>
      </c>
      <c r="G19" s="79">
        <f t="shared" si="3"/>
        <v>0.0015161797611032127</v>
      </c>
      <c r="H19" s="41">
        <f t="shared" si="0"/>
        <v>0.2105543710021322</v>
      </c>
      <c r="I19" s="10">
        <f t="shared" si="1"/>
        <v>790</v>
      </c>
      <c r="J19" s="35">
        <f t="shared" si="2"/>
        <v>0.002547433863457545</v>
      </c>
      <c r="K19" s="14">
        <v>4506.837</v>
      </c>
      <c r="L19" s="11">
        <v>4438.956</v>
      </c>
      <c r="M19" s="35">
        <f t="shared" si="4"/>
        <v>-0.015061782798002302</v>
      </c>
      <c r="N19" s="14">
        <f t="shared" si="5"/>
        <v>-67.88100000000031</v>
      </c>
    </row>
    <row r="20" spans="1:14" ht="15">
      <c r="A20" s="1">
        <v>19</v>
      </c>
      <c r="B20" s="23" t="s">
        <v>111</v>
      </c>
      <c r="C20" s="10">
        <v>10125</v>
      </c>
      <c r="D20" s="14">
        <v>11097</v>
      </c>
      <c r="E20" s="11">
        <v>11184</v>
      </c>
      <c r="F20" s="133">
        <f>E20/4a_İl!E20</f>
        <v>0.22561123214717985</v>
      </c>
      <c r="G20" s="79">
        <f t="shared" si="3"/>
        <v>0.0037333673377759427</v>
      </c>
      <c r="H20" s="41">
        <f t="shared" si="0"/>
        <v>0.1045925925925926</v>
      </c>
      <c r="I20" s="10">
        <f t="shared" si="1"/>
        <v>1059</v>
      </c>
      <c r="J20" s="35">
        <f t="shared" si="2"/>
        <v>0.0034148512169639746</v>
      </c>
      <c r="K20" s="14">
        <v>11076.75</v>
      </c>
      <c r="L20" s="11">
        <v>11236.02</v>
      </c>
      <c r="M20" s="35">
        <f t="shared" si="4"/>
        <v>0.01437876633489069</v>
      </c>
      <c r="N20" s="14">
        <f t="shared" si="5"/>
        <v>159.27000000000044</v>
      </c>
    </row>
    <row r="21" spans="1:14" ht="15">
      <c r="A21" s="1">
        <v>20</v>
      </c>
      <c r="B21" s="23" t="s">
        <v>112</v>
      </c>
      <c r="C21" s="10">
        <v>46655</v>
      </c>
      <c r="D21" s="14">
        <v>51255</v>
      </c>
      <c r="E21" s="11">
        <v>57548</v>
      </c>
      <c r="F21" s="133">
        <f>E21/4a_İl!E21</f>
        <v>0.3235578544922973</v>
      </c>
      <c r="G21" s="79">
        <f t="shared" si="3"/>
        <v>0.019210284652568844</v>
      </c>
      <c r="H21" s="41">
        <f t="shared" si="0"/>
        <v>0.23347979852105882</v>
      </c>
      <c r="I21" s="10">
        <f t="shared" si="1"/>
        <v>10893</v>
      </c>
      <c r="J21" s="35">
        <f t="shared" si="2"/>
        <v>0.03512556591726967</v>
      </c>
      <c r="K21" s="14">
        <v>51385.13</v>
      </c>
      <c r="L21" s="11">
        <v>58080.04</v>
      </c>
      <c r="M21" s="35">
        <f t="shared" si="4"/>
        <v>0.1302888598316284</v>
      </c>
      <c r="N21" s="14">
        <f t="shared" si="5"/>
        <v>6694.9100000000035</v>
      </c>
    </row>
    <row r="22" spans="1:14" ht="15">
      <c r="A22" s="1">
        <v>21</v>
      </c>
      <c r="B22" s="23" t="s">
        <v>113</v>
      </c>
      <c r="C22" s="10">
        <v>15437</v>
      </c>
      <c r="D22" s="14">
        <v>17086</v>
      </c>
      <c r="E22" s="11">
        <v>17227</v>
      </c>
      <c r="F22" s="133">
        <f>E22/4a_İl!E22</f>
        <v>0.15844416238986075</v>
      </c>
      <c r="G22" s="79">
        <f t="shared" si="3"/>
        <v>0.005750600780388605</v>
      </c>
      <c r="H22" s="41">
        <f t="shared" si="0"/>
        <v>0.11595517263717044</v>
      </c>
      <c r="I22" s="10">
        <f t="shared" si="1"/>
        <v>1790</v>
      </c>
      <c r="J22" s="35">
        <f t="shared" si="2"/>
        <v>0.0057720336906189945</v>
      </c>
      <c r="K22" s="14">
        <v>16696.06</v>
      </c>
      <c r="L22" s="11">
        <v>16689.73</v>
      </c>
      <c r="M22" s="35">
        <f t="shared" si="4"/>
        <v>-0.00037913136392668366</v>
      </c>
      <c r="N22" s="14">
        <f t="shared" si="5"/>
        <v>-6.330000000001746</v>
      </c>
    </row>
    <row r="23" spans="1:14" ht="15">
      <c r="A23" s="1">
        <v>22</v>
      </c>
      <c r="B23" s="23" t="s">
        <v>114</v>
      </c>
      <c r="C23" s="10">
        <v>13946</v>
      </c>
      <c r="D23" s="14">
        <v>16040</v>
      </c>
      <c r="E23" s="11">
        <v>16333</v>
      </c>
      <c r="F23" s="133">
        <f>E23/4a_İl!E23</f>
        <v>0.32103545876248135</v>
      </c>
      <c r="G23" s="79">
        <f t="shared" si="3"/>
        <v>0.005452171738903297</v>
      </c>
      <c r="H23" s="41">
        <f t="shared" si="0"/>
        <v>0.17116018930159185</v>
      </c>
      <c r="I23" s="10">
        <f t="shared" si="1"/>
        <v>2387</v>
      </c>
      <c r="J23" s="35">
        <f t="shared" si="2"/>
        <v>0.0076971197874343795</v>
      </c>
      <c r="K23" s="14">
        <v>16345.13</v>
      </c>
      <c r="L23" s="11">
        <v>16603.4</v>
      </c>
      <c r="M23" s="35">
        <f t="shared" si="4"/>
        <v>0.015801036761408583</v>
      </c>
      <c r="N23" s="14">
        <f t="shared" si="5"/>
        <v>258.27000000000226</v>
      </c>
    </row>
    <row r="24" spans="1:14" ht="15">
      <c r="A24" s="1">
        <v>23</v>
      </c>
      <c r="B24" s="23" t="s">
        <v>115</v>
      </c>
      <c r="C24" s="10">
        <v>7956</v>
      </c>
      <c r="D24" s="14">
        <v>8556</v>
      </c>
      <c r="E24" s="11">
        <v>8824</v>
      </c>
      <c r="F24" s="133">
        <f>E24/4a_İl!E24</f>
        <v>0.1664403199034254</v>
      </c>
      <c r="G24" s="79">
        <f t="shared" si="3"/>
        <v>0.002945568078374009</v>
      </c>
      <c r="H24" s="41">
        <f t="shared" si="0"/>
        <v>0.10910005027652087</v>
      </c>
      <c r="I24" s="10">
        <f t="shared" si="1"/>
        <v>868</v>
      </c>
      <c r="J24" s="35">
        <f t="shared" si="2"/>
        <v>0.002798952649976138</v>
      </c>
      <c r="K24" s="14">
        <v>8567.455</v>
      </c>
      <c r="L24" s="11">
        <v>8805.985</v>
      </c>
      <c r="M24" s="35">
        <f t="shared" si="4"/>
        <v>0.027841406812174754</v>
      </c>
      <c r="N24" s="14">
        <f t="shared" si="5"/>
        <v>238.53000000000065</v>
      </c>
    </row>
    <row r="25" spans="1:14" ht="15">
      <c r="A25" s="1">
        <v>24</v>
      </c>
      <c r="B25" s="23" t="s">
        <v>116</v>
      </c>
      <c r="C25" s="10">
        <v>3974</v>
      </c>
      <c r="D25" s="14">
        <v>4349</v>
      </c>
      <c r="E25" s="11">
        <v>4349</v>
      </c>
      <c r="F25" s="133">
        <f>E25/4a_İl!E25</f>
        <v>0.18983805491291633</v>
      </c>
      <c r="G25" s="79">
        <f t="shared" si="3"/>
        <v>0.001451753804719919</v>
      </c>
      <c r="H25" s="41">
        <f t="shared" si="0"/>
        <v>0.09436336185203825</v>
      </c>
      <c r="I25" s="10">
        <f t="shared" si="1"/>
        <v>375</v>
      </c>
      <c r="J25" s="35">
        <f t="shared" si="2"/>
        <v>0.0012092249351855434</v>
      </c>
      <c r="K25" s="14">
        <v>4466.068</v>
      </c>
      <c r="L25" s="11">
        <v>4502.74</v>
      </c>
      <c r="M25" s="35">
        <f t="shared" si="4"/>
        <v>0.008211249806317229</v>
      </c>
      <c r="N25" s="14">
        <f t="shared" si="5"/>
        <v>36.67199999999957</v>
      </c>
    </row>
    <row r="26" spans="1:14" ht="15">
      <c r="A26" s="1">
        <v>25</v>
      </c>
      <c r="B26" s="23" t="s">
        <v>117</v>
      </c>
      <c r="C26" s="10">
        <v>8803</v>
      </c>
      <c r="D26" s="14">
        <v>10184</v>
      </c>
      <c r="E26" s="11">
        <v>10353</v>
      </c>
      <c r="F26" s="133">
        <f>E26/4a_İl!E26</f>
        <v>0.15871531503909245</v>
      </c>
      <c r="G26" s="79">
        <f t="shared" si="3"/>
        <v>0.0034559685307577193</v>
      </c>
      <c r="H26" s="41">
        <f t="shared" si="0"/>
        <v>0.17607633761217767</v>
      </c>
      <c r="I26" s="10">
        <f t="shared" si="1"/>
        <v>1550</v>
      </c>
      <c r="J26" s="35">
        <f t="shared" si="2"/>
        <v>0.004998129732100246</v>
      </c>
      <c r="K26" s="14">
        <v>10276.97</v>
      </c>
      <c r="L26" s="11">
        <v>10418.65</v>
      </c>
      <c r="M26" s="35">
        <f t="shared" si="4"/>
        <v>0.013786164599098791</v>
      </c>
      <c r="N26" s="14">
        <f t="shared" si="5"/>
        <v>141.6800000000003</v>
      </c>
    </row>
    <row r="27" spans="1:14" ht="15">
      <c r="A27" s="1">
        <v>26</v>
      </c>
      <c r="B27" s="23" t="s">
        <v>118</v>
      </c>
      <c r="C27" s="10">
        <v>34840</v>
      </c>
      <c r="D27" s="14">
        <v>38671</v>
      </c>
      <c r="E27" s="11">
        <v>38254</v>
      </c>
      <c r="F27" s="133">
        <f>E27/4a_İl!E27</f>
        <v>0.259519819813708</v>
      </c>
      <c r="G27" s="79">
        <f t="shared" si="3"/>
        <v>0.012769691893712527</v>
      </c>
      <c r="H27" s="41">
        <f t="shared" si="0"/>
        <v>0.09799081515499426</v>
      </c>
      <c r="I27" s="10">
        <f t="shared" si="1"/>
        <v>3414</v>
      </c>
      <c r="J27" s="35">
        <f t="shared" si="2"/>
        <v>0.011008783809929187</v>
      </c>
      <c r="K27" s="14">
        <v>38260.1</v>
      </c>
      <c r="L27" s="11">
        <v>38404.62</v>
      </c>
      <c r="M27" s="35">
        <f t="shared" si="4"/>
        <v>0.0037773032480313455</v>
      </c>
      <c r="N27" s="14">
        <f t="shared" si="5"/>
        <v>144.52000000000407</v>
      </c>
    </row>
    <row r="28" spans="1:14" ht="15">
      <c r="A28" s="1">
        <v>27</v>
      </c>
      <c r="B28" s="23" t="s">
        <v>119</v>
      </c>
      <c r="C28" s="10">
        <v>27343</v>
      </c>
      <c r="D28" s="14">
        <v>31557</v>
      </c>
      <c r="E28" s="11">
        <v>32061</v>
      </c>
      <c r="F28" s="133">
        <f>E28/4a_İl!E28</f>
        <v>0.13631783258855493</v>
      </c>
      <c r="G28" s="79">
        <f t="shared" si="3"/>
        <v>0.01070238646427347</v>
      </c>
      <c r="H28" s="41">
        <f t="shared" si="0"/>
        <v>0.17254873276524157</v>
      </c>
      <c r="I28" s="10">
        <f t="shared" si="1"/>
        <v>4718</v>
      </c>
      <c r="J28" s="35">
        <f t="shared" si="2"/>
        <v>0.015213661984547718</v>
      </c>
      <c r="K28" s="14">
        <v>31117.18</v>
      </c>
      <c r="L28" s="11">
        <v>31782.58</v>
      </c>
      <c r="M28" s="35">
        <f t="shared" si="4"/>
        <v>0.0213836857967207</v>
      </c>
      <c r="N28" s="14">
        <f t="shared" si="5"/>
        <v>665.4000000000015</v>
      </c>
    </row>
    <row r="29" spans="1:14" ht="15">
      <c r="A29" s="1">
        <v>28</v>
      </c>
      <c r="B29" s="23" t="s">
        <v>120</v>
      </c>
      <c r="C29" s="10">
        <v>11279</v>
      </c>
      <c r="D29" s="14">
        <v>12205</v>
      </c>
      <c r="E29" s="11">
        <v>12054</v>
      </c>
      <c r="F29" s="133">
        <f>E29/4a_İl!E29</f>
        <v>0.28092663372797616</v>
      </c>
      <c r="G29" s="79">
        <f t="shared" si="3"/>
        <v>0.004023784861369028</v>
      </c>
      <c r="H29" s="41">
        <f t="shared" si="0"/>
        <v>0.06871176522741378</v>
      </c>
      <c r="I29" s="10">
        <f t="shared" si="1"/>
        <v>775</v>
      </c>
      <c r="J29" s="35">
        <f t="shared" si="2"/>
        <v>0.002499064866050123</v>
      </c>
      <c r="K29" s="14">
        <v>11921.52</v>
      </c>
      <c r="L29" s="11">
        <v>11966.12</v>
      </c>
      <c r="M29" s="35">
        <f t="shared" si="4"/>
        <v>0.0037411336809400446</v>
      </c>
      <c r="N29" s="14">
        <f t="shared" si="5"/>
        <v>44.600000000000364</v>
      </c>
    </row>
    <row r="30" spans="1:14" ht="15">
      <c r="A30" s="1">
        <v>29</v>
      </c>
      <c r="B30" s="23" t="s">
        <v>121</v>
      </c>
      <c r="C30" s="10">
        <v>1740</v>
      </c>
      <c r="D30" s="14">
        <v>2130</v>
      </c>
      <c r="E30" s="11">
        <v>2246</v>
      </c>
      <c r="F30" s="133">
        <f>E30/4a_İl!E30</f>
        <v>0.1839023990829444</v>
      </c>
      <c r="G30" s="79">
        <f t="shared" si="3"/>
        <v>0.000749744549413874</v>
      </c>
      <c r="H30" s="41">
        <f t="shared" si="0"/>
        <v>0.2908045977011494</v>
      </c>
      <c r="I30" s="10">
        <f t="shared" si="1"/>
        <v>506</v>
      </c>
      <c r="J30" s="35">
        <f t="shared" si="2"/>
        <v>0.0016316475125436934</v>
      </c>
      <c r="K30" s="14">
        <v>2165.327</v>
      </c>
      <c r="L30" s="11">
        <v>2273.896</v>
      </c>
      <c r="M30" s="35">
        <f t="shared" si="4"/>
        <v>0.050139771036891864</v>
      </c>
      <c r="N30" s="14">
        <f t="shared" si="5"/>
        <v>108.56899999999996</v>
      </c>
    </row>
    <row r="31" spans="1:14" ht="15">
      <c r="A31" s="1">
        <v>30</v>
      </c>
      <c r="B31" s="23" t="s">
        <v>122</v>
      </c>
      <c r="C31" s="10">
        <v>1245</v>
      </c>
      <c r="D31" s="14">
        <v>1488</v>
      </c>
      <c r="E31" s="11">
        <v>1505</v>
      </c>
      <c r="F31" s="133">
        <f>E31/4a_İl!E31</f>
        <v>0.15662399833489438</v>
      </c>
      <c r="G31" s="79">
        <f t="shared" si="3"/>
        <v>0.0005023889344914872</v>
      </c>
      <c r="H31" s="41">
        <f t="shared" si="0"/>
        <v>0.20883534136546184</v>
      </c>
      <c r="I31" s="10">
        <f t="shared" si="1"/>
        <v>260</v>
      </c>
      <c r="J31" s="35">
        <f t="shared" si="2"/>
        <v>0.0008383959550619768</v>
      </c>
      <c r="K31" s="14">
        <v>1356.599</v>
      </c>
      <c r="L31" s="11">
        <v>1341.768</v>
      </c>
      <c r="M31" s="35">
        <f t="shared" si="4"/>
        <v>-0.010932486313199334</v>
      </c>
      <c r="N31" s="14">
        <f t="shared" si="5"/>
        <v>-14.830999999999904</v>
      </c>
    </row>
    <row r="32" spans="1:14" ht="15">
      <c r="A32" s="1">
        <v>31</v>
      </c>
      <c r="B32" s="23" t="s">
        <v>123</v>
      </c>
      <c r="C32" s="10">
        <v>20284</v>
      </c>
      <c r="D32" s="14">
        <v>23098</v>
      </c>
      <c r="E32" s="11">
        <v>23016</v>
      </c>
      <c r="F32" s="133">
        <f>E32/4a_İl!E32</f>
        <v>0.17739411923388185</v>
      </c>
      <c r="G32" s="79">
        <f t="shared" si="3"/>
        <v>0.007683045658641908</v>
      </c>
      <c r="H32" s="41">
        <f t="shared" si="0"/>
        <v>0.13468743837507394</v>
      </c>
      <c r="I32" s="10">
        <f t="shared" si="1"/>
        <v>2732</v>
      </c>
      <c r="J32" s="35">
        <f t="shared" si="2"/>
        <v>0.00880960672780508</v>
      </c>
      <c r="K32" s="14">
        <v>22849.07</v>
      </c>
      <c r="L32" s="11">
        <v>23020.79</v>
      </c>
      <c r="M32" s="35">
        <f t="shared" si="4"/>
        <v>0.007515404346872812</v>
      </c>
      <c r="N32" s="14">
        <f t="shared" si="5"/>
        <v>171.72000000000116</v>
      </c>
    </row>
    <row r="33" spans="1:14" ht="15">
      <c r="A33" s="1">
        <v>32</v>
      </c>
      <c r="B33" s="23" t="s">
        <v>124</v>
      </c>
      <c r="C33" s="10">
        <v>10603</v>
      </c>
      <c r="D33" s="14">
        <v>11709</v>
      </c>
      <c r="E33" s="11">
        <v>11815</v>
      </c>
      <c r="F33" s="133">
        <f>E33/4a_İl!E33</f>
        <v>0.2518169611458045</v>
      </c>
      <c r="G33" s="79">
        <f t="shared" si="3"/>
        <v>0.003944003495692307</v>
      </c>
      <c r="H33" s="41">
        <f t="shared" si="0"/>
        <v>0.11430727152692634</v>
      </c>
      <c r="I33" s="10">
        <f t="shared" si="1"/>
        <v>1212</v>
      </c>
      <c r="J33" s="35">
        <f t="shared" si="2"/>
        <v>0.003908214990519677</v>
      </c>
      <c r="K33" s="14">
        <v>12280.39</v>
      </c>
      <c r="L33" s="11">
        <v>12338.67</v>
      </c>
      <c r="M33" s="35">
        <f t="shared" si="4"/>
        <v>0.0047457776178118655</v>
      </c>
      <c r="N33" s="14">
        <f t="shared" si="5"/>
        <v>58.280000000000655</v>
      </c>
    </row>
    <row r="34" spans="1:14" ht="15">
      <c r="A34" s="1">
        <v>33</v>
      </c>
      <c r="B34" s="23" t="s">
        <v>125</v>
      </c>
      <c r="C34" s="10">
        <v>39409</v>
      </c>
      <c r="D34" s="14">
        <v>44793</v>
      </c>
      <c r="E34" s="11">
        <v>44230</v>
      </c>
      <c r="F34" s="133">
        <f>E34/4a_İl!E34</f>
        <v>0.22228252948774005</v>
      </c>
      <c r="G34" s="79">
        <f aca="true" t="shared" si="6" ref="G34:G65">E34/$E$83</f>
        <v>0.014764559848876067</v>
      </c>
      <c r="H34" s="41">
        <f aca="true" t="shared" si="7" ref="H34:H65">(E34-C34)/C34</f>
        <v>0.12233246212794031</v>
      </c>
      <c r="I34" s="10">
        <f aca="true" t="shared" si="8" ref="I34:I65">E34-C34</f>
        <v>4821</v>
      </c>
      <c r="J34" s="35">
        <f aca="true" t="shared" si="9" ref="J34:J65">I34/$I$83</f>
        <v>0.015545795766745347</v>
      </c>
      <c r="K34" s="14">
        <v>43973.93</v>
      </c>
      <c r="L34" s="11">
        <v>43984.16</v>
      </c>
      <c r="M34" s="35">
        <f aca="true" t="shared" si="10" ref="M34:M65">(L34-K34)/K34</f>
        <v>0.0002326378379190398</v>
      </c>
      <c r="N34" s="14">
        <f aca="true" t="shared" si="11" ref="N34:N65">L34-K34</f>
        <v>10.230000000003201</v>
      </c>
    </row>
    <row r="35" spans="1:14" ht="15">
      <c r="A35" s="1">
        <v>34</v>
      </c>
      <c r="B35" s="23" t="s">
        <v>126</v>
      </c>
      <c r="C35" s="10">
        <v>952618</v>
      </c>
      <c r="D35" s="14">
        <v>1042334</v>
      </c>
      <c r="E35" s="11">
        <v>1046665</v>
      </c>
      <c r="F35" s="133">
        <f>E35/4a_İl!E35</f>
        <v>0.29551965142931036</v>
      </c>
      <c r="G35" s="79">
        <f t="shared" si="6"/>
        <v>0.34939064061098507</v>
      </c>
      <c r="H35" s="41">
        <f t="shared" si="7"/>
        <v>0.09872477740290442</v>
      </c>
      <c r="I35" s="10">
        <f t="shared" si="8"/>
        <v>94047</v>
      </c>
      <c r="J35" s="35">
        <f t="shared" si="9"/>
        <v>0.3032639399450528</v>
      </c>
      <c r="K35" s="14">
        <v>1036110</v>
      </c>
      <c r="L35" s="11">
        <v>1048191</v>
      </c>
      <c r="M35" s="35">
        <f t="shared" si="10"/>
        <v>0.011659958884674406</v>
      </c>
      <c r="N35" s="14">
        <f t="shared" si="11"/>
        <v>12081</v>
      </c>
    </row>
    <row r="36" spans="1:14" ht="15">
      <c r="A36" s="1">
        <v>35</v>
      </c>
      <c r="B36" s="23" t="s">
        <v>127</v>
      </c>
      <c r="C36" s="10">
        <v>210771</v>
      </c>
      <c r="D36" s="14">
        <v>226694</v>
      </c>
      <c r="E36" s="11">
        <v>226154</v>
      </c>
      <c r="F36" s="133">
        <f>E36/4a_İl!E36</f>
        <v>0.2969088677226449</v>
      </c>
      <c r="G36" s="79">
        <f t="shared" si="6"/>
        <v>0.07549320072490884</v>
      </c>
      <c r="H36" s="41">
        <f t="shared" si="7"/>
        <v>0.07298442385337642</v>
      </c>
      <c r="I36" s="10">
        <f t="shared" si="8"/>
        <v>15383</v>
      </c>
      <c r="J36" s="35">
        <f t="shared" si="9"/>
        <v>0.04960401914122457</v>
      </c>
      <c r="K36" s="14">
        <v>227829.7</v>
      </c>
      <c r="L36" s="11">
        <v>229280.1</v>
      </c>
      <c r="M36" s="35">
        <f t="shared" si="10"/>
        <v>0.00636615858248505</v>
      </c>
      <c r="N36" s="14">
        <f t="shared" si="11"/>
        <v>1450.3999999999942</v>
      </c>
    </row>
    <row r="37" spans="1:14" ht="15">
      <c r="A37" s="1">
        <v>36</v>
      </c>
      <c r="B37" s="23" t="s">
        <v>128</v>
      </c>
      <c r="C37" s="10">
        <v>2583</v>
      </c>
      <c r="D37" s="14">
        <v>3569</v>
      </c>
      <c r="E37" s="11">
        <v>3693</v>
      </c>
      <c r="F37" s="133">
        <f>E37/4a_İl!E37</f>
        <v>0.20554349641008515</v>
      </c>
      <c r="G37" s="79">
        <f t="shared" si="6"/>
        <v>0.0012327723156658223</v>
      </c>
      <c r="H37" s="41">
        <f t="shared" si="7"/>
        <v>0.429732868757259</v>
      </c>
      <c r="I37" s="10">
        <f t="shared" si="8"/>
        <v>1110</v>
      </c>
      <c r="J37" s="35">
        <f t="shared" si="9"/>
        <v>0.0035793058081492087</v>
      </c>
      <c r="K37" s="14">
        <v>3353.357</v>
      </c>
      <c r="L37" s="11">
        <v>3458.33</v>
      </c>
      <c r="M37" s="35">
        <f t="shared" si="10"/>
        <v>0.03130385461494257</v>
      </c>
      <c r="N37" s="14">
        <f t="shared" si="11"/>
        <v>104.97299999999996</v>
      </c>
    </row>
    <row r="38" spans="1:14" ht="15">
      <c r="A38" s="1">
        <v>37</v>
      </c>
      <c r="B38" s="23" t="s">
        <v>129</v>
      </c>
      <c r="C38" s="10">
        <v>7698</v>
      </c>
      <c r="D38" s="14">
        <v>8579</v>
      </c>
      <c r="E38" s="11">
        <v>8541</v>
      </c>
      <c r="F38" s="133">
        <f>E38/4a_İl!E38</f>
        <v>0.23367989056087551</v>
      </c>
      <c r="G38" s="79">
        <f t="shared" si="6"/>
        <v>0.002851098929894879</v>
      </c>
      <c r="H38" s="41">
        <f t="shared" si="7"/>
        <v>0.10950896336710834</v>
      </c>
      <c r="I38" s="10">
        <f t="shared" si="8"/>
        <v>843</v>
      </c>
      <c r="J38" s="35">
        <f t="shared" si="9"/>
        <v>0.0027183376542971017</v>
      </c>
      <c r="K38" s="14">
        <v>8563.974</v>
      </c>
      <c r="L38" s="11">
        <v>8636.308</v>
      </c>
      <c r="M38" s="35">
        <f t="shared" si="10"/>
        <v>0.008446312424582412</v>
      </c>
      <c r="N38" s="14">
        <f t="shared" si="11"/>
        <v>72.33400000000074</v>
      </c>
    </row>
    <row r="39" spans="1:14" ht="15">
      <c r="A39" s="1">
        <v>38</v>
      </c>
      <c r="B39" s="23" t="s">
        <v>130</v>
      </c>
      <c r="C39" s="10">
        <v>29156</v>
      </c>
      <c r="D39" s="14">
        <v>33119</v>
      </c>
      <c r="E39" s="11">
        <v>33169</v>
      </c>
      <c r="F39" s="133">
        <f>E39/4a_İl!E39</f>
        <v>0.1803211847083895</v>
      </c>
      <c r="G39" s="79">
        <f t="shared" si="6"/>
        <v>0.011072251540297768</v>
      </c>
      <c r="H39" s="41">
        <f t="shared" si="7"/>
        <v>0.13763890794347647</v>
      </c>
      <c r="I39" s="10">
        <f t="shared" si="8"/>
        <v>4013</v>
      </c>
      <c r="J39" s="35">
        <f t="shared" si="9"/>
        <v>0.012940319106398895</v>
      </c>
      <c r="K39" s="14">
        <v>33003.24</v>
      </c>
      <c r="L39" s="11">
        <v>33379.3</v>
      </c>
      <c r="M39" s="35">
        <f t="shared" si="10"/>
        <v>0.011394638829399931</v>
      </c>
      <c r="N39" s="14">
        <f t="shared" si="11"/>
        <v>376.06000000000495</v>
      </c>
    </row>
    <row r="40" spans="1:14" ht="15">
      <c r="A40" s="1">
        <v>39</v>
      </c>
      <c r="B40" s="23" t="s">
        <v>131</v>
      </c>
      <c r="C40" s="10">
        <v>14217</v>
      </c>
      <c r="D40" s="14">
        <v>15431</v>
      </c>
      <c r="E40" s="11">
        <v>15668</v>
      </c>
      <c r="F40" s="133">
        <f>E40/4a_İl!E40</f>
        <v>0.29749178802665804</v>
      </c>
      <c r="G40" s="79">
        <f t="shared" si="6"/>
        <v>0.005230185930639617</v>
      </c>
      <c r="H40" s="41">
        <f t="shared" si="7"/>
        <v>0.10206091299148906</v>
      </c>
      <c r="I40" s="10">
        <f t="shared" si="8"/>
        <v>1451</v>
      </c>
      <c r="J40" s="35">
        <f t="shared" si="9"/>
        <v>0.004678894349211263</v>
      </c>
      <c r="K40" s="14">
        <v>15531.74</v>
      </c>
      <c r="L40" s="11">
        <v>15782.93</v>
      </c>
      <c r="M40" s="35">
        <f t="shared" si="10"/>
        <v>0.016172688958223644</v>
      </c>
      <c r="N40" s="14">
        <f t="shared" si="11"/>
        <v>251.1900000000005</v>
      </c>
    </row>
    <row r="41" spans="1:14" ht="15">
      <c r="A41" s="1">
        <v>40</v>
      </c>
      <c r="B41" s="23" t="s">
        <v>132</v>
      </c>
      <c r="C41" s="10">
        <v>3469</v>
      </c>
      <c r="D41" s="14">
        <v>3887</v>
      </c>
      <c r="E41" s="11">
        <v>3915</v>
      </c>
      <c r="F41" s="133">
        <f>E41/4a_İl!E41</f>
        <v>0.1846611008914674</v>
      </c>
      <c r="G41" s="79">
        <f t="shared" si="6"/>
        <v>0.0013068788561688854</v>
      </c>
      <c r="H41" s="41">
        <f t="shared" si="7"/>
        <v>0.12856731046411068</v>
      </c>
      <c r="I41" s="10">
        <f t="shared" si="8"/>
        <v>446</v>
      </c>
      <c r="J41" s="35">
        <f t="shared" si="9"/>
        <v>0.0014381715229140064</v>
      </c>
      <c r="K41" s="14">
        <v>3935.235</v>
      </c>
      <c r="L41" s="11">
        <v>3978.545</v>
      </c>
      <c r="M41" s="35">
        <f t="shared" si="10"/>
        <v>0.011005695974954467</v>
      </c>
      <c r="N41" s="14">
        <f t="shared" si="11"/>
        <v>43.309999999999945</v>
      </c>
    </row>
    <row r="42" spans="1:14" ht="15">
      <c r="A42" s="1">
        <v>41</v>
      </c>
      <c r="B42" s="23" t="s">
        <v>133</v>
      </c>
      <c r="C42" s="10">
        <v>76816</v>
      </c>
      <c r="D42" s="14">
        <v>85080</v>
      </c>
      <c r="E42" s="11">
        <v>85381</v>
      </c>
      <c r="F42" s="133">
        <f>E42/4a_İl!E42</f>
        <v>0.21457041184571618</v>
      </c>
      <c r="G42" s="79">
        <f t="shared" si="6"/>
        <v>0.02850130871482902</v>
      </c>
      <c r="H42" s="41">
        <f t="shared" si="7"/>
        <v>0.11150020828993959</v>
      </c>
      <c r="I42" s="10">
        <f t="shared" si="8"/>
        <v>8565</v>
      </c>
      <c r="J42" s="35">
        <f t="shared" si="9"/>
        <v>0.027618697519637813</v>
      </c>
      <c r="K42" s="14">
        <v>84534.43</v>
      </c>
      <c r="L42" s="11">
        <v>85169.51</v>
      </c>
      <c r="M42" s="35">
        <f t="shared" si="10"/>
        <v>0.0075126785618593725</v>
      </c>
      <c r="N42" s="14">
        <f t="shared" si="11"/>
        <v>635.0800000000017</v>
      </c>
    </row>
    <row r="43" spans="1:14" ht="15">
      <c r="A43" s="1">
        <v>42</v>
      </c>
      <c r="B43" s="23" t="s">
        <v>134</v>
      </c>
      <c r="C43" s="10">
        <v>32240</v>
      </c>
      <c r="D43" s="14">
        <v>39463</v>
      </c>
      <c r="E43" s="11">
        <v>38691</v>
      </c>
      <c r="F43" s="133">
        <f>E43/4a_İl!E43</f>
        <v>0.1603021175573721</v>
      </c>
      <c r="G43" s="79">
        <f t="shared" si="6"/>
        <v>0.012915568282000089</v>
      </c>
      <c r="H43" s="41">
        <f t="shared" si="7"/>
        <v>0.20009305210918113</v>
      </c>
      <c r="I43" s="10">
        <f t="shared" si="8"/>
        <v>6451</v>
      </c>
      <c r="J43" s="35">
        <f t="shared" si="9"/>
        <v>0.02080189348501851</v>
      </c>
      <c r="K43" s="14">
        <v>39062.38</v>
      </c>
      <c r="L43" s="11">
        <v>39631.71</v>
      </c>
      <c r="M43" s="35">
        <f t="shared" si="10"/>
        <v>0.014574892774070647</v>
      </c>
      <c r="N43" s="14">
        <f t="shared" si="11"/>
        <v>569.3300000000017</v>
      </c>
    </row>
    <row r="44" spans="1:14" ht="15">
      <c r="A44" s="1">
        <v>43</v>
      </c>
      <c r="B44" s="23" t="s">
        <v>135</v>
      </c>
      <c r="C44" s="10">
        <v>12166</v>
      </c>
      <c r="D44" s="14">
        <v>13755</v>
      </c>
      <c r="E44" s="11">
        <v>13778</v>
      </c>
      <c r="F44" s="133">
        <f>E44/4a_İl!E44</f>
        <v>0.18260132000954224</v>
      </c>
      <c r="G44" s="79">
        <f t="shared" si="6"/>
        <v>0.00459927889662705</v>
      </c>
      <c r="H44" s="41">
        <f t="shared" si="7"/>
        <v>0.13250041098142365</v>
      </c>
      <c r="I44" s="10">
        <f t="shared" si="8"/>
        <v>1612</v>
      </c>
      <c r="J44" s="35">
        <f t="shared" si="9"/>
        <v>0.005198054921384256</v>
      </c>
      <c r="K44" s="14">
        <v>13300.04</v>
      </c>
      <c r="L44" s="11">
        <v>13561.91</v>
      </c>
      <c r="M44" s="35">
        <f t="shared" si="10"/>
        <v>0.019689414467926335</v>
      </c>
      <c r="N44" s="14">
        <f t="shared" si="11"/>
        <v>261.869999999999</v>
      </c>
    </row>
    <row r="45" spans="1:14" ht="15">
      <c r="A45" s="1">
        <v>44</v>
      </c>
      <c r="B45" s="23" t="s">
        <v>136</v>
      </c>
      <c r="C45" s="10">
        <v>13716</v>
      </c>
      <c r="D45" s="14">
        <v>15435</v>
      </c>
      <c r="E45" s="11">
        <v>15590</v>
      </c>
      <c r="F45" s="133">
        <f>E45/4a_İl!E45</f>
        <v>0.1980361520775377</v>
      </c>
      <c r="G45" s="79">
        <f t="shared" si="6"/>
        <v>0.005204148497489891</v>
      </c>
      <c r="H45" s="41">
        <f t="shared" si="7"/>
        <v>0.13662875473899097</v>
      </c>
      <c r="I45" s="10">
        <f t="shared" si="8"/>
        <v>1874</v>
      </c>
      <c r="J45" s="35">
        <f t="shared" si="9"/>
        <v>0.006042900076100556</v>
      </c>
      <c r="K45" s="14">
        <v>15179.53</v>
      </c>
      <c r="L45" s="11">
        <v>15317.57</v>
      </c>
      <c r="M45" s="35">
        <f t="shared" si="10"/>
        <v>0.009093825698160552</v>
      </c>
      <c r="N45" s="14">
        <f t="shared" si="11"/>
        <v>138.03999999999905</v>
      </c>
    </row>
    <row r="46" spans="1:14" ht="15">
      <c r="A46" s="1">
        <v>45</v>
      </c>
      <c r="B46" s="23" t="s">
        <v>137</v>
      </c>
      <c r="C46" s="10">
        <v>41101</v>
      </c>
      <c r="D46" s="14">
        <v>47028</v>
      </c>
      <c r="E46" s="11">
        <v>46967</v>
      </c>
      <c r="F46" s="133">
        <f>E46/4a_İl!E46</f>
        <v>0.23570593342400167</v>
      </c>
      <c r="G46" s="79">
        <f t="shared" si="6"/>
        <v>0.015678206701835003</v>
      </c>
      <c r="H46" s="41">
        <f t="shared" si="7"/>
        <v>0.14272158828252354</v>
      </c>
      <c r="I46" s="10">
        <f t="shared" si="8"/>
        <v>5866</v>
      </c>
      <c r="J46" s="35">
        <f t="shared" si="9"/>
        <v>0.018915502586129063</v>
      </c>
      <c r="K46" s="14">
        <v>47502.66</v>
      </c>
      <c r="L46" s="11">
        <v>48111.52</v>
      </c>
      <c r="M46" s="35">
        <f t="shared" si="10"/>
        <v>0.012817387489458343</v>
      </c>
      <c r="N46" s="14">
        <f t="shared" si="11"/>
        <v>608.8599999999933</v>
      </c>
    </row>
    <row r="47" spans="1:14" ht="15">
      <c r="A47" s="1">
        <v>46</v>
      </c>
      <c r="B47" s="23" t="s">
        <v>138</v>
      </c>
      <c r="C47" s="10">
        <v>14202</v>
      </c>
      <c r="D47" s="14">
        <v>15674</v>
      </c>
      <c r="E47" s="11">
        <v>15613</v>
      </c>
      <c r="F47" s="133">
        <f>E47/4a_İl!E47</f>
        <v>0.13660384622114896</v>
      </c>
      <c r="G47" s="79">
        <f t="shared" si="6"/>
        <v>0.005211826202136605</v>
      </c>
      <c r="H47" s="41">
        <f t="shared" si="7"/>
        <v>0.09935220391494155</v>
      </c>
      <c r="I47" s="10">
        <f t="shared" si="8"/>
        <v>1411</v>
      </c>
      <c r="J47" s="35">
        <f t="shared" si="9"/>
        <v>0.004549910356124805</v>
      </c>
      <c r="K47" s="14">
        <v>15563.06</v>
      </c>
      <c r="L47" s="11">
        <v>15692.64</v>
      </c>
      <c r="M47" s="35">
        <f t="shared" si="10"/>
        <v>0.008326126096024813</v>
      </c>
      <c r="N47" s="14">
        <f t="shared" si="11"/>
        <v>129.57999999999993</v>
      </c>
    </row>
    <row r="48" spans="1:14" ht="15">
      <c r="A48" s="1">
        <v>47</v>
      </c>
      <c r="B48" s="23" t="s">
        <v>139</v>
      </c>
      <c r="C48" s="10">
        <v>4309</v>
      </c>
      <c r="D48" s="14">
        <v>4989</v>
      </c>
      <c r="E48" s="11">
        <v>5145</v>
      </c>
      <c r="F48" s="133">
        <f>E48/4a_İl!E48</f>
        <v>0.105</v>
      </c>
      <c r="G48" s="79">
        <f t="shared" si="6"/>
        <v>0.0017174691481453169</v>
      </c>
      <c r="H48" s="41">
        <f t="shared" si="7"/>
        <v>0.1940125319099559</v>
      </c>
      <c r="I48" s="10">
        <f t="shared" si="8"/>
        <v>836</v>
      </c>
      <c r="J48" s="35">
        <f t="shared" si="9"/>
        <v>0.0026957654555069717</v>
      </c>
      <c r="K48" s="14">
        <v>4756.258</v>
      </c>
      <c r="L48" s="11">
        <v>4857.38</v>
      </c>
      <c r="M48" s="35">
        <f t="shared" si="10"/>
        <v>0.0212608315192322</v>
      </c>
      <c r="N48" s="14">
        <f t="shared" si="11"/>
        <v>101.1220000000003</v>
      </c>
    </row>
    <row r="49" spans="1:14" ht="15">
      <c r="A49" s="1">
        <v>48</v>
      </c>
      <c r="B49" s="23" t="s">
        <v>140</v>
      </c>
      <c r="C49" s="10">
        <v>30034</v>
      </c>
      <c r="D49" s="14">
        <v>33099</v>
      </c>
      <c r="E49" s="11">
        <v>32998</v>
      </c>
      <c r="F49" s="133">
        <f>E49/4a_İl!E49</f>
        <v>0.23213833469341813</v>
      </c>
      <c r="G49" s="79">
        <f t="shared" si="6"/>
        <v>0.01101516947531568</v>
      </c>
      <c r="H49" s="41">
        <f t="shared" si="7"/>
        <v>0.09868815342611707</v>
      </c>
      <c r="I49" s="10">
        <f t="shared" si="8"/>
        <v>2964</v>
      </c>
      <c r="J49" s="35">
        <f t="shared" si="9"/>
        <v>0.009557713887706536</v>
      </c>
      <c r="K49" s="14">
        <v>40151.45</v>
      </c>
      <c r="L49" s="11">
        <v>40448.51</v>
      </c>
      <c r="M49" s="35">
        <f t="shared" si="10"/>
        <v>0.0073984874767911235</v>
      </c>
      <c r="N49" s="14">
        <f t="shared" si="11"/>
        <v>297.06000000000495</v>
      </c>
    </row>
    <row r="50" spans="1:14" ht="15">
      <c r="A50" s="1">
        <v>49</v>
      </c>
      <c r="B50" s="23" t="s">
        <v>141</v>
      </c>
      <c r="C50" s="10">
        <v>1991</v>
      </c>
      <c r="D50" s="14">
        <v>2545</v>
      </c>
      <c r="E50" s="11">
        <v>2551</v>
      </c>
      <c r="F50" s="133">
        <f>E50/4a_İl!E50</f>
        <v>0.1462729357798165</v>
      </c>
      <c r="G50" s="79">
        <f t="shared" si="6"/>
        <v>0.0008515575892942087</v>
      </c>
      <c r="H50" s="41">
        <f t="shared" si="7"/>
        <v>0.2812656956303365</v>
      </c>
      <c r="I50" s="10">
        <f t="shared" si="8"/>
        <v>560</v>
      </c>
      <c r="J50" s="35">
        <f t="shared" si="9"/>
        <v>0.0018057759032104115</v>
      </c>
      <c r="K50" s="14">
        <v>2427.354</v>
      </c>
      <c r="L50" s="11">
        <v>2399.172</v>
      </c>
      <c r="M50" s="35">
        <f t="shared" si="10"/>
        <v>-0.011610173052632533</v>
      </c>
      <c r="N50" s="14">
        <f t="shared" si="11"/>
        <v>-28.18199999999979</v>
      </c>
    </row>
    <row r="51" spans="1:14" ht="15">
      <c r="A51" s="1">
        <v>50</v>
      </c>
      <c r="B51" s="23" t="s">
        <v>142</v>
      </c>
      <c r="C51" s="10">
        <v>6258</v>
      </c>
      <c r="D51" s="14">
        <v>6867</v>
      </c>
      <c r="E51" s="11">
        <v>6772</v>
      </c>
      <c r="F51" s="133">
        <f>E51/4a_İl!E51</f>
        <v>0.20811309157959434</v>
      </c>
      <c r="G51" s="79">
        <f t="shared" si="6"/>
        <v>0.002260583298588938</v>
      </c>
      <c r="H51" s="41">
        <f t="shared" si="7"/>
        <v>0.0821348673697667</v>
      </c>
      <c r="I51" s="10">
        <f t="shared" si="8"/>
        <v>514</v>
      </c>
      <c r="J51" s="35">
        <f t="shared" si="9"/>
        <v>0.0016574443111609849</v>
      </c>
      <c r="K51" s="14">
        <v>6941.921</v>
      </c>
      <c r="L51" s="11">
        <v>6996.615</v>
      </c>
      <c r="M51" s="35">
        <f t="shared" si="10"/>
        <v>0.007878798966453162</v>
      </c>
      <c r="N51" s="14">
        <f t="shared" si="11"/>
        <v>54.693999999999505</v>
      </c>
    </row>
    <row r="52" spans="1:14" ht="15">
      <c r="A52" s="1">
        <v>51</v>
      </c>
      <c r="B52" s="23" t="s">
        <v>143</v>
      </c>
      <c r="C52" s="10">
        <v>5024</v>
      </c>
      <c r="D52" s="14">
        <v>5658</v>
      </c>
      <c r="E52" s="11">
        <v>5840</v>
      </c>
      <c r="F52" s="133">
        <f>E52/4a_İl!E52</f>
        <v>0.19403927301724425</v>
      </c>
      <c r="G52" s="79">
        <f t="shared" si="6"/>
        <v>0.001949469353774276</v>
      </c>
      <c r="H52" s="41">
        <f t="shared" si="7"/>
        <v>0.1624203821656051</v>
      </c>
      <c r="I52" s="10">
        <f t="shared" si="8"/>
        <v>816</v>
      </c>
      <c r="J52" s="35">
        <f t="shared" si="9"/>
        <v>0.0026312734589637424</v>
      </c>
      <c r="K52" s="14">
        <v>5738.585</v>
      </c>
      <c r="L52" s="11">
        <v>5895.496</v>
      </c>
      <c r="M52" s="35">
        <f t="shared" si="10"/>
        <v>0.0273431516654367</v>
      </c>
      <c r="N52" s="14">
        <f t="shared" si="11"/>
        <v>156.91100000000006</v>
      </c>
    </row>
    <row r="53" spans="1:14" ht="15">
      <c r="A53" s="1">
        <v>52</v>
      </c>
      <c r="B53" s="23" t="s">
        <v>144</v>
      </c>
      <c r="C53" s="10">
        <v>16609</v>
      </c>
      <c r="D53" s="14">
        <v>19347</v>
      </c>
      <c r="E53" s="11">
        <v>19758</v>
      </c>
      <c r="F53" s="133">
        <f>E53/4a_İl!E53</f>
        <v>0.29504084101124434</v>
      </c>
      <c r="G53" s="79">
        <f t="shared" si="6"/>
        <v>0.006595482104772628</v>
      </c>
      <c r="H53" s="41">
        <f t="shared" si="7"/>
        <v>0.18959600216749956</v>
      </c>
      <c r="I53" s="10">
        <f t="shared" si="8"/>
        <v>3149</v>
      </c>
      <c r="J53" s="35">
        <f t="shared" si="9"/>
        <v>0.010154264855731404</v>
      </c>
      <c r="K53" s="14">
        <v>18893.79</v>
      </c>
      <c r="L53" s="11">
        <v>19346.98</v>
      </c>
      <c r="M53" s="35">
        <f t="shared" si="10"/>
        <v>0.02398618805438182</v>
      </c>
      <c r="N53" s="14">
        <f t="shared" si="11"/>
        <v>453.1899999999987</v>
      </c>
    </row>
    <row r="54" spans="1:14" ht="15">
      <c r="A54" s="1">
        <v>53</v>
      </c>
      <c r="B54" s="23" t="s">
        <v>145</v>
      </c>
      <c r="C54" s="10">
        <v>7724</v>
      </c>
      <c r="D54" s="14">
        <v>8663</v>
      </c>
      <c r="E54" s="11">
        <v>8581</v>
      </c>
      <c r="F54" s="133">
        <f>E54/4a_İl!E54</f>
        <v>0.20892578885858978</v>
      </c>
      <c r="G54" s="79">
        <f t="shared" si="6"/>
        <v>0.0028644514597152507</v>
      </c>
      <c r="H54" s="41">
        <f t="shared" si="7"/>
        <v>0.11095287415846712</v>
      </c>
      <c r="I54" s="10">
        <f t="shared" si="8"/>
        <v>857</v>
      </c>
      <c r="J54" s="35">
        <f t="shared" si="9"/>
        <v>0.002763482051877362</v>
      </c>
      <c r="K54" s="14">
        <v>8666.3</v>
      </c>
      <c r="L54" s="11">
        <v>8568.275</v>
      </c>
      <c r="M54" s="35">
        <f t="shared" si="10"/>
        <v>-0.011311055467731286</v>
      </c>
      <c r="N54" s="14">
        <f t="shared" si="11"/>
        <v>-98.02499999999964</v>
      </c>
    </row>
    <row r="55" spans="1:14" ht="15">
      <c r="A55" s="1">
        <v>54</v>
      </c>
      <c r="B55" s="23" t="s">
        <v>146</v>
      </c>
      <c r="C55" s="10">
        <v>28001</v>
      </c>
      <c r="D55" s="14">
        <v>32113</v>
      </c>
      <c r="E55" s="11">
        <v>32409</v>
      </c>
      <c r="F55" s="133">
        <f>E55/4a_İl!E55</f>
        <v>0.23493124370247406</v>
      </c>
      <c r="G55" s="79">
        <f t="shared" si="6"/>
        <v>0.010818553473710704</v>
      </c>
      <c r="H55" s="41">
        <f t="shared" si="7"/>
        <v>0.1574229491803864</v>
      </c>
      <c r="I55" s="10">
        <f t="shared" si="8"/>
        <v>4408</v>
      </c>
      <c r="J55" s="35">
        <f t="shared" si="9"/>
        <v>0.014214036038127669</v>
      </c>
      <c r="K55" s="14">
        <v>32235.37</v>
      </c>
      <c r="L55" s="11">
        <v>32653.91</v>
      </c>
      <c r="M55" s="35">
        <f t="shared" si="10"/>
        <v>0.012983874545258853</v>
      </c>
      <c r="N55" s="14">
        <f t="shared" si="11"/>
        <v>418.5400000000009</v>
      </c>
    </row>
    <row r="56" spans="1:14" ht="15">
      <c r="A56" s="1">
        <v>55</v>
      </c>
      <c r="B56" s="23" t="s">
        <v>147</v>
      </c>
      <c r="C56" s="10">
        <v>29579</v>
      </c>
      <c r="D56" s="14">
        <v>33713</v>
      </c>
      <c r="E56" s="11">
        <v>33801</v>
      </c>
      <c r="F56" s="133">
        <f>E56/4a_İl!E56</f>
        <v>0.2486921973292131</v>
      </c>
      <c r="G56" s="79">
        <f t="shared" si="6"/>
        <v>0.011283221511459642</v>
      </c>
      <c r="H56" s="41">
        <f t="shared" si="7"/>
        <v>0.14273640082490957</v>
      </c>
      <c r="I56" s="10">
        <f t="shared" si="8"/>
        <v>4222</v>
      </c>
      <c r="J56" s="35">
        <f t="shared" si="9"/>
        <v>0.01361426047027564</v>
      </c>
      <c r="K56" s="14">
        <v>33057.15</v>
      </c>
      <c r="L56" s="11">
        <v>32890.3</v>
      </c>
      <c r="M56" s="35">
        <f t="shared" si="10"/>
        <v>-0.005047319566266255</v>
      </c>
      <c r="N56" s="14">
        <f t="shared" si="11"/>
        <v>-166.84999999999854</v>
      </c>
    </row>
    <row r="57" spans="1:14" ht="15">
      <c r="A57" s="1">
        <v>56</v>
      </c>
      <c r="B57" s="23" t="s">
        <v>148</v>
      </c>
      <c r="C57" s="10">
        <v>1498</v>
      </c>
      <c r="D57" s="14">
        <v>1749</v>
      </c>
      <c r="E57" s="11">
        <v>1795</v>
      </c>
      <c r="F57" s="133">
        <f>E57/4a_İl!E57</f>
        <v>0.09948456465111123</v>
      </c>
      <c r="G57" s="79">
        <f t="shared" si="6"/>
        <v>0.0005991947756891825</v>
      </c>
      <c r="H57" s="41">
        <f t="shared" si="7"/>
        <v>0.19826435246995994</v>
      </c>
      <c r="I57" s="10">
        <f t="shared" si="8"/>
        <v>297</v>
      </c>
      <c r="J57" s="35">
        <f t="shared" si="9"/>
        <v>0.0009577061486669504</v>
      </c>
      <c r="K57" s="14">
        <v>1670.274</v>
      </c>
      <c r="L57" s="11">
        <v>1701.24</v>
      </c>
      <c r="M57" s="35">
        <f t="shared" si="10"/>
        <v>0.0185394731642833</v>
      </c>
      <c r="N57" s="14">
        <f t="shared" si="11"/>
        <v>30.966000000000122</v>
      </c>
    </row>
    <row r="58" spans="1:14" ht="15">
      <c r="A58" s="1">
        <v>57</v>
      </c>
      <c r="B58" s="23" t="s">
        <v>149</v>
      </c>
      <c r="C58" s="10">
        <v>5098</v>
      </c>
      <c r="D58" s="14">
        <v>5988</v>
      </c>
      <c r="E58" s="11">
        <v>5836</v>
      </c>
      <c r="F58" s="133">
        <f>E58/4a_İl!E58</f>
        <v>0.2650679020756688</v>
      </c>
      <c r="G58" s="79">
        <f t="shared" si="6"/>
        <v>0.001948134100792239</v>
      </c>
      <c r="H58" s="41">
        <f t="shared" si="7"/>
        <v>0.14476265202040015</v>
      </c>
      <c r="I58" s="10">
        <f t="shared" si="8"/>
        <v>738</v>
      </c>
      <c r="J58" s="35">
        <f t="shared" si="9"/>
        <v>0.0023797546724451495</v>
      </c>
      <c r="K58" s="14">
        <v>5836.318</v>
      </c>
      <c r="L58" s="11">
        <v>5873.152</v>
      </c>
      <c r="M58" s="35">
        <f t="shared" si="10"/>
        <v>0.006311170844357664</v>
      </c>
      <c r="N58" s="14">
        <f t="shared" si="11"/>
        <v>36.83399999999983</v>
      </c>
    </row>
    <row r="59" spans="1:14" ht="15">
      <c r="A59" s="1">
        <v>58</v>
      </c>
      <c r="B59" s="23" t="s">
        <v>150</v>
      </c>
      <c r="C59" s="10">
        <v>8585</v>
      </c>
      <c r="D59" s="14">
        <v>9716</v>
      </c>
      <c r="E59" s="11">
        <v>9906</v>
      </c>
      <c r="F59" s="133">
        <f>E59/4a_İl!E59</f>
        <v>0.16998421305511702</v>
      </c>
      <c r="G59" s="79">
        <f t="shared" si="6"/>
        <v>0.003306754010015065</v>
      </c>
      <c r="H59" s="41">
        <f t="shared" si="7"/>
        <v>0.15387303436225974</v>
      </c>
      <c r="I59" s="10">
        <f t="shared" si="8"/>
        <v>1321</v>
      </c>
      <c r="J59" s="35">
        <f t="shared" si="9"/>
        <v>0.0042596963716802745</v>
      </c>
      <c r="K59" s="14">
        <v>9801.119</v>
      </c>
      <c r="L59" s="11">
        <v>9937.161</v>
      </c>
      <c r="M59" s="35">
        <f t="shared" si="10"/>
        <v>0.013880251836550445</v>
      </c>
      <c r="N59" s="14">
        <f t="shared" si="11"/>
        <v>136.04199999999946</v>
      </c>
    </row>
    <row r="60" spans="1:14" ht="15">
      <c r="A60" s="1">
        <v>59</v>
      </c>
      <c r="B60" s="23" t="s">
        <v>151</v>
      </c>
      <c r="C60" s="10">
        <v>54978</v>
      </c>
      <c r="D60" s="14">
        <v>60348</v>
      </c>
      <c r="E60" s="11">
        <v>60513</v>
      </c>
      <c r="F60" s="133">
        <f>E60/4a_İl!E60</f>
        <v>0.2877802877184639</v>
      </c>
      <c r="G60" s="79">
        <f t="shared" si="6"/>
        <v>0.020200040925503898</v>
      </c>
      <c r="H60" s="41">
        <f t="shared" si="7"/>
        <v>0.10067663429007967</v>
      </c>
      <c r="I60" s="10">
        <f t="shared" si="8"/>
        <v>5535</v>
      </c>
      <c r="J60" s="35">
        <f t="shared" si="9"/>
        <v>0.017848160043338623</v>
      </c>
      <c r="K60" s="14">
        <v>60497.38</v>
      </c>
      <c r="L60" s="11">
        <v>61032.46</v>
      </c>
      <c r="M60" s="35">
        <f t="shared" si="10"/>
        <v>0.008844680546496423</v>
      </c>
      <c r="N60" s="14">
        <f t="shared" si="11"/>
        <v>535.0800000000017</v>
      </c>
    </row>
    <row r="61" spans="1:14" ht="15">
      <c r="A61" s="1">
        <v>60</v>
      </c>
      <c r="B61" s="23" t="s">
        <v>152</v>
      </c>
      <c r="C61" s="10">
        <v>8481</v>
      </c>
      <c r="D61" s="14">
        <v>9357</v>
      </c>
      <c r="E61" s="11">
        <v>9262</v>
      </c>
      <c r="F61" s="133">
        <f>E61/4a_İl!E61</f>
        <v>0.20967084710463169</v>
      </c>
      <c r="G61" s="79">
        <f t="shared" si="6"/>
        <v>0.0030917782799070796</v>
      </c>
      <c r="H61" s="41">
        <f t="shared" si="7"/>
        <v>0.09208819714656291</v>
      </c>
      <c r="I61" s="10">
        <f t="shared" si="8"/>
        <v>781</v>
      </c>
      <c r="J61" s="35">
        <f t="shared" si="9"/>
        <v>0.002518412465013092</v>
      </c>
      <c r="K61" s="14">
        <v>9276.283</v>
      </c>
      <c r="L61" s="11">
        <v>9312.834</v>
      </c>
      <c r="M61" s="35">
        <f t="shared" si="10"/>
        <v>0.003940263573243862</v>
      </c>
      <c r="N61" s="14">
        <f t="shared" si="11"/>
        <v>36.551000000001295</v>
      </c>
    </row>
    <row r="62" spans="1:14" ht="15">
      <c r="A62" s="1">
        <v>61</v>
      </c>
      <c r="B62" s="23" t="s">
        <v>153</v>
      </c>
      <c r="C62" s="10">
        <v>22508</v>
      </c>
      <c r="D62" s="14">
        <v>24126</v>
      </c>
      <c r="E62" s="11">
        <v>23797</v>
      </c>
      <c r="F62" s="133">
        <f>E62/4a_İl!E62</f>
        <v>0.23471450974977068</v>
      </c>
      <c r="G62" s="79">
        <f t="shared" si="6"/>
        <v>0.007943753803384666</v>
      </c>
      <c r="H62" s="41">
        <f t="shared" si="7"/>
        <v>0.05726852674604585</v>
      </c>
      <c r="I62" s="10">
        <f t="shared" si="8"/>
        <v>1289</v>
      </c>
      <c r="J62" s="35">
        <f t="shared" si="9"/>
        <v>0.004156509177211108</v>
      </c>
      <c r="K62" s="14">
        <v>23922.4</v>
      </c>
      <c r="L62" s="11">
        <v>23860.61</v>
      </c>
      <c r="M62" s="35">
        <f t="shared" si="10"/>
        <v>-0.0025829348225930872</v>
      </c>
      <c r="N62" s="14">
        <f t="shared" si="11"/>
        <v>-61.79000000000087</v>
      </c>
    </row>
    <row r="63" spans="1:14" ht="15">
      <c r="A63" s="1">
        <v>62</v>
      </c>
      <c r="B63" s="23" t="s">
        <v>154</v>
      </c>
      <c r="C63" s="10">
        <v>1175</v>
      </c>
      <c r="D63" s="14">
        <v>1803</v>
      </c>
      <c r="E63" s="11">
        <v>1762</v>
      </c>
      <c r="F63" s="133">
        <f>E63/4a_İl!E63</f>
        <v>0.29738396624472574</v>
      </c>
      <c r="G63" s="79">
        <f t="shared" si="6"/>
        <v>0.0005881789385873758</v>
      </c>
      <c r="H63" s="41">
        <f t="shared" si="7"/>
        <v>0.49957446808510636</v>
      </c>
      <c r="I63" s="10">
        <f t="shared" si="8"/>
        <v>587</v>
      </c>
      <c r="J63" s="35">
        <f t="shared" si="9"/>
        <v>0.0018928400985437708</v>
      </c>
      <c r="K63" s="14">
        <v>1843.152</v>
      </c>
      <c r="L63" s="11">
        <v>1906.382</v>
      </c>
      <c r="M63" s="35">
        <f t="shared" si="10"/>
        <v>0.03430536385496151</v>
      </c>
      <c r="N63" s="14">
        <f t="shared" si="11"/>
        <v>63.23000000000002</v>
      </c>
    </row>
    <row r="64" spans="1:14" ht="15">
      <c r="A64" s="1">
        <v>63</v>
      </c>
      <c r="B64" s="23" t="s">
        <v>155</v>
      </c>
      <c r="C64" s="10">
        <v>10847</v>
      </c>
      <c r="D64" s="14">
        <v>12382</v>
      </c>
      <c r="E64" s="11">
        <v>12385</v>
      </c>
      <c r="F64" s="133">
        <f>E64/4a_İl!E64</f>
        <v>0.11878842520213695</v>
      </c>
      <c r="G64" s="79">
        <f t="shared" si="6"/>
        <v>0.004134277045632605</v>
      </c>
      <c r="H64" s="41">
        <f t="shared" si="7"/>
        <v>0.1417903567806767</v>
      </c>
      <c r="I64" s="10">
        <f t="shared" si="8"/>
        <v>1538</v>
      </c>
      <c r="J64" s="35">
        <f t="shared" si="9"/>
        <v>0.004959434534174309</v>
      </c>
      <c r="K64" s="14">
        <v>11096.12</v>
      </c>
      <c r="L64" s="11">
        <v>11154.74</v>
      </c>
      <c r="M64" s="35">
        <f t="shared" si="10"/>
        <v>0.005282927726087946</v>
      </c>
      <c r="N64" s="14">
        <f t="shared" si="11"/>
        <v>58.61999999999898</v>
      </c>
    </row>
    <row r="65" spans="1:14" ht="15">
      <c r="A65" s="1">
        <v>64</v>
      </c>
      <c r="B65" s="23" t="s">
        <v>156</v>
      </c>
      <c r="C65" s="10">
        <v>12001</v>
      </c>
      <c r="D65" s="14">
        <v>13222</v>
      </c>
      <c r="E65" s="11">
        <v>13100</v>
      </c>
      <c r="F65" s="133">
        <f>E65/4a_İl!E65</f>
        <v>0.2601735814581637</v>
      </c>
      <c r="G65" s="79">
        <f t="shared" si="6"/>
        <v>0.004372953516171749</v>
      </c>
      <c r="H65" s="41">
        <f t="shared" si="7"/>
        <v>0.09157570202483127</v>
      </c>
      <c r="I65" s="10">
        <f t="shared" si="8"/>
        <v>1099</v>
      </c>
      <c r="J65" s="35">
        <f t="shared" si="9"/>
        <v>0.0035438352100504327</v>
      </c>
      <c r="K65" s="14">
        <v>13169.04</v>
      </c>
      <c r="L65" s="11">
        <v>13224.47</v>
      </c>
      <c r="M65" s="35">
        <f t="shared" si="10"/>
        <v>0.004209114711474676</v>
      </c>
      <c r="N65" s="14">
        <f t="shared" si="11"/>
        <v>55.42999999999847</v>
      </c>
    </row>
    <row r="66" spans="1:14" ht="15">
      <c r="A66" s="1">
        <v>65</v>
      </c>
      <c r="B66" s="23" t="s">
        <v>157</v>
      </c>
      <c r="C66" s="10">
        <v>4536</v>
      </c>
      <c r="D66" s="14">
        <v>6697</v>
      </c>
      <c r="E66" s="11">
        <v>6801</v>
      </c>
      <c r="F66" s="133">
        <f>E66/4a_İl!E66</f>
        <v>0.11773565307712283</v>
      </c>
      <c r="G66" s="79">
        <f aca="true" t="shared" si="12" ref="G66:G83">E66/$E$83</f>
        <v>0.0022702638827087076</v>
      </c>
      <c r="H66" s="41">
        <f aca="true" t="shared" si="13" ref="H66:H83">(E66-C66)/C66</f>
        <v>0.49933862433862436</v>
      </c>
      <c r="I66" s="10">
        <f aca="true" t="shared" si="14" ref="I66:I83">E66-C66</f>
        <v>2265</v>
      </c>
      <c r="J66" s="35">
        <f aca="true" t="shared" si="15" ref="J66:J83">I66/$I$83</f>
        <v>0.0073037186085206825</v>
      </c>
      <c r="K66" s="14">
        <v>6584.976</v>
      </c>
      <c r="L66" s="11">
        <v>6588.047</v>
      </c>
      <c r="M66" s="35">
        <f aca="true" t="shared" si="16" ref="M66:M83">(L66-K66)/K66</f>
        <v>0.0004663646458240566</v>
      </c>
      <c r="N66" s="14">
        <f aca="true" t="shared" si="17" ref="N66:N83">L66-K66</f>
        <v>3.0709999999999127</v>
      </c>
    </row>
    <row r="67" spans="1:14" ht="15">
      <c r="A67" s="1">
        <v>66</v>
      </c>
      <c r="B67" s="23" t="s">
        <v>158</v>
      </c>
      <c r="C67" s="10">
        <v>4468</v>
      </c>
      <c r="D67" s="14">
        <v>4936</v>
      </c>
      <c r="E67" s="11">
        <v>5036</v>
      </c>
      <c r="F67" s="133">
        <f>E67/4a_İl!E67</f>
        <v>0.16049461406080692</v>
      </c>
      <c r="G67" s="79">
        <f t="shared" si="12"/>
        <v>0.001681083504384804</v>
      </c>
      <c r="H67" s="41">
        <f t="shared" si="13"/>
        <v>0.12712623097582812</v>
      </c>
      <c r="I67" s="10">
        <f t="shared" si="14"/>
        <v>568</v>
      </c>
      <c r="J67" s="35">
        <f t="shared" si="15"/>
        <v>0.0018315727018277032</v>
      </c>
      <c r="K67" s="14">
        <v>4810.449</v>
      </c>
      <c r="L67" s="11">
        <v>4942.746</v>
      </c>
      <c r="M67" s="35">
        <f t="shared" si="16"/>
        <v>0.027502006569449233</v>
      </c>
      <c r="N67" s="14">
        <f t="shared" si="17"/>
        <v>132.29700000000048</v>
      </c>
    </row>
    <row r="68" spans="1:14" ht="15">
      <c r="A68" s="1">
        <v>67</v>
      </c>
      <c r="B68" s="23" t="s">
        <v>159</v>
      </c>
      <c r="C68" s="10">
        <v>13212</v>
      </c>
      <c r="D68" s="14">
        <v>14545</v>
      </c>
      <c r="E68" s="11">
        <v>14495</v>
      </c>
      <c r="F68" s="133">
        <f>E68/4a_İl!E68</f>
        <v>0.1816302236701961</v>
      </c>
      <c r="G68" s="79">
        <f t="shared" si="12"/>
        <v>0.0048386229936572146</v>
      </c>
      <c r="H68" s="41">
        <f t="shared" si="13"/>
        <v>0.09710868907054193</v>
      </c>
      <c r="I68" s="10">
        <f t="shared" si="14"/>
        <v>1283</v>
      </c>
      <c r="J68" s="35">
        <f t="shared" si="15"/>
        <v>0.00413716157824814</v>
      </c>
      <c r="K68" s="14">
        <v>14524.76</v>
      </c>
      <c r="L68" s="11">
        <v>14607.15</v>
      </c>
      <c r="M68" s="35">
        <f t="shared" si="16"/>
        <v>0.005672382882746387</v>
      </c>
      <c r="N68" s="14">
        <f t="shared" si="17"/>
        <v>82.38999999999942</v>
      </c>
    </row>
    <row r="69" spans="1:14" ht="15">
      <c r="A69" s="1">
        <v>68</v>
      </c>
      <c r="B69" s="23" t="s">
        <v>160</v>
      </c>
      <c r="C69" s="10">
        <v>5374</v>
      </c>
      <c r="D69" s="14">
        <v>5834</v>
      </c>
      <c r="E69" s="11">
        <v>5861</v>
      </c>
      <c r="F69" s="133">
        <f>E69/4a_İl!E69</f>
        <v>0.166316685584563</v>
      </c>
      <c r="G69" s="79">
        <f t="shared" si="12"/>
        <v>0.0019564794319299715</v>
      </c>
      <c r="H69" s="41">
        <f t="shared" si="13"/>
        <v>0.09062151097878675</v>
      </c>
      <c r="I69" s="10">
        <f t="shared" si="14"/>
        <v>487</v>
      </c>
      <c r="J69" s="35">
        <f t="shared" si="15"/>
        <v>0.0015703801158276258</v>
      </c>
      <c r="K69" s="14">
        <v>5897.305</v>
      </c>
      <c r="L69" s="11">
        <v>5930.467</v>
      </c>
      <c r="M69" s="35">
        <f t="shared" si="16"/>
        <v>0.005623246550754853</v>
      </c>
      <c r="N69" s="14">
        <f t="shared" si="17"/>
        <v>33.16199999999935</v>
      </c>
    </row>
    <row r="70" spans="1:14" ht="15">
      <c r="A70" s="1">
        <v>69</v>
      </c>
      <c r="B70" s="23" t="s">
        <v>161</v>
      </c>
      <c r="C70" s="10">
        <v>673</v>
      </c>
      <c r="D70" s="14">
        <v>1125</v>
      </c>
      <c r="E70" s="11">
        <v>1128</v>
      </c>
      <c r="F70" s="133">
        <f>E70/4a_İl!E70</f>
        <v>0.17523691160478483</v>
      </c>
      <c r="G70" s="79">
        <f t="shared" si="12"/>
        <v>0.0003765413409344835</v>
      </c>
      <c r="H70" s="41">
        <f t="shared" si="13"/>
        <v>0.6760772659732541</v>
      </c>
      <c r="I70" s="10">
        <f t="shared" si="14"/>
        <v>455</v>
      </c>
      <c r="J70" s="35">
        <f t="shared" si="15"/>
        <v>0.0014671929213584593</v>
      </c>
      <c r="K70" s="14">
        <v>1090.872</v>
      </c>
      <c r="L70" s="11">
        <v>1110.327</v>
      </c>
      <c r="M70" s="35">
        <f t="shared" si="16"/>
        <v>0.01783435636811645</v>
      </c>
      <c r="N70" s="14">
        <f t="shared" si="17"/>
        <v>19.454999999999927</v>
      </c>
    </row>
    <row r="71" spans="1:14" ht="15">
      <c r="A71" s="1">
        <v>70</v>
      </c>
      <c r="B71" s="23" t="s">
        <v>162</v>
      </c>
      <c r="C71" s="10">
        <v>8903</v>
      </c>
      <c r="D71" s="14">
        <v>10942</v>
      </c>
      <c r="E71" s="11">
        <v>10873</v>
      </c>
      <c r="F71" s="133">
        <f>E71/4a_İl!E71</f>
        <v>0.30860273039480035</v>
      </c>
      <c r="G71" s="79">
        <f t="shared" si="12"/>
        <v>0.003629551418422552</v>
      </c>
      <c r="H71" s="41">
        <f t="shared" si="13"/>
        <v>0.22127372795686848</v>
      </c>
      <c r="I71" s="10">
        <f t="shared" si="14"/>
        <v>1970</v>
      </c>
      <c r="J71" s="35">
        <f t="shared" si="15"/>
        <v>0.006352461659508055</v>
      </c>
      <c r="K71" s="14">
        <v>10926.85</v>
      </c>
      <c r="L71" s="11">
        <v>11026.93</v>
      </c>
      <c r="M71" s="35">
        <f t="shared" si="16"/>
        <v>0.009159089765119859</v>
      </c>
      <c r="N71" s="14">
        <f t="shared" si="17"/>
        <v>100.07999999999993</v>
      </c>
    </row>
    <row r="72" spans="1:14" ht="15">
      <c r="A72" s="1">
        <v>71</v>
      </c>
      <c r="B72" s="23" t="s">
        <v>163</v>
      </c>
      <c r="C72" s="10">
        <v>3540</v>
      </c>
      <c r="D72" s="14">
        <v>4088</v>
      </c>
      <c r="E72" s="11">
        <v>4156</v>
      </c>
      <c r="F72" s="133">
        <f>E72/4a_İl!E72</f>
        <v>0.15434895639901952</v>
      </c>
      <c r="G72" s="79">
        <f t="shared" si="12"/>
        <v>0.0013873278483366254</v>
      </c>
      <c r="H72" s="41">
        <f t="shared" si="13"/>
        <v>0.17401129943502824</v>
      </c>
      <c r="I72" s="10">
        <f t="shared" si="14"/>
        <v>616</v>
      </c>
      <c r="J72" s="35">
        <f t="shared" si="15"/>
        <v>0.001986353493531453</v>
      </c>
      <c r="K72" s="14">
        <v>3981.182</v>
      </c>
      <c r="L72" s="11">
        <v>4022.873</v>
      </c>
      <c r="M72" s="35">
        <f t="shared" si="16"/>
        <v>0.01047201559737793</v>
      </c>
      <c r="N72" s="14">
        <f t="shared" si="17"/>
        <v>41.69100000000026</v>
      </c>
    </row>
    <row r="73" spans="1:14" ht="15">
      <c r="A73" s="1">
        <v>72</v>
      </c>
      <c r="B73" s="23" t="s">
        <v>164</v>
      </c>
      <c r="C73" s="10">
        <v>4074</v>
      </c>
      <c r="D73" s="14">
        <v>5246</v>
      </c>
      <c r="E73" s="11">
        <v>5100</v>
      </c>
      <c r="F73" s="133">
        <f>E73/4a_İl!E73</f>
        <v>0.1338266551208376</v>
      </c>
      <c r="G73" s="79">
        <f t="shared" si="12"/>
        <v>0.0017024475520973988</v>
      </c>
      <c r="H73" s="41">
        <f t="shared" si="13"/>
        <v>0.25184094256259204</v>
      </c>
      <c r="I73" s="10">
        <f t="shared" si="14"/>
        <v>1026</v>
      </c>
      <c r="J73" s="35">
        <f t="shared" si="15"/>
        <v>0.003308439422667647</v>
      </c>
      <c r="K73" s="14">
        <v>5091.586</v>
      </c>
      <c r="L73" s="11">
        <v>5038.267</v>
      </c>
      <c r="M73" s="35">
        <f t="shared" si="16"/>
        <v>-0.010471982600313618</v>
      </c>
      <c r="N73" s="14">
        <f t="shared" si="17"/>
        <v>-53.319000000000415</v>
      </c>
    </row>
    <row r="74" spans="1:14" ht="15">
      <c r="A74" s="1">
        <v>73</v>
      </c>
      <c r="B74" s="23" t="s">
        <v>165</v>
      </c>
      <c r="C74" s="10">
        <v>1827</v>
      </c>
      <c r="D74" s="14">
        <v>2324</v>
      </c>
      <c r="E74" s="11">
        <v>2317</v>
      </c>
      <c r="F74" s="133">
        <f>E74/4a_İl!E74</f>
        <v>0.09175147507226863</v>
      </c>
      <c r="G74" s="79">
        <f t="shared" si="12"/>
        <v>0.0007734452898450339</v>
      </c>
      <c r="H74" s="41">
        <f t="shared" si="13"/>
        <v>0.2681992337164751</v>
      </c>
      <c r="I74" s="10">
        <f t="shared" si="14"/>
        <v>490</v>
      </c>
      <c r="J74" s="35">
        <f t="shared" si="15"/>
        <v>0.00158005391530911</v>
      </c>
      <c r="K74" s="14">
        <v>2174.012</v>
      </c>
      <c r="L74" s="11">
        <v>2175.1</v>
      </c>
      <c r="M74" s="35">
        <f t="shared" si="16"/>
        <v>0.000500457219187262</v>
      </c>
      <c r="N74" s="14">
        <f t="shared" si="17"/>
        <v>1.087999999999738</v>
      </c>
    </row>
    <row r="75" spans="1:14" ht="15">
      <c r="A75" s="1">
        <v>74</v>
      </c>
      <c r="B75" s="23" t="s">
        <v>166</v>
      </c>
      <c r="C75" s="10">
        <v>5343</v>
      </c>
      <c r="D75" s="14">
        <v>6246</v>
      </c>
      <c r="E75" s="11">
        <v>6229</v>
      </c>
      <c r="F75" s="133">
        <f>E75/4a_İl!E75</f>
        <v>0.25520321206161917</v>
      </c>
      <c r="G75" s="79">
        <f t="shared" si="12"/>
        <v>0.0020793227062773914</v>
      </c>
      <c r="H75" s="41">
        <f t="shared" si="13"/>
        <v>0.16582444319670597</v>
      </c>
      <c r="I75" s="10">
        <f t="shared" si="14"/>
        <v>886</v>
      </c>
      <c r="J75" s="35">
        <f t="shared" si="15"/>
        <v>0.002856995446865044</v>
      </c>
      <c r="K75" s="14">
        <v>6197.037</v>
      </c>
      <c r="L75" s="11">
        <v>6228.995</v>
      </c>
      <c r="M75" s="35">
        <f t="shared" si="16"/>
        <v>0.005156980666728249</v>
      </c>
      <c r="N75" s="14">
        <f t="shared" si="17"/>
        <v>31.95799999999963</v>
      </c>
    </row>
    <row r="76" spans="1:14" ht="15">
      <c r="A76" s="1">
        <v>75</v>
      </c>
      <c r="B76" s="23" t="s">
        <v>167</v>
      </c>
      <c r="C76" s="10">
        <v>883</v>
      </c>
      <c r="D76" s="14">
        <v>1567</v>
      </c>
      <c r="E76" s="11">
        <v>1571</v>
      </c>
      <c r="F76" s="133">
        <f>E76/4a_İl!E76</f>
        <v>0.23577967882335285</v>
      </c>
      <c r="G76" s="79">
        <f t="shared" si="12"/>
        <v>0.0005244206086951007</v>
      </c>
      <c r="H76" s="41">
        <f t="shared" si="13"/>
        <v>0.7791619479048698</v>
      </c>
      <c r="I76" s="10">
        <f t="shared" si="14"/>
        <v>688</v>
      </c>
      <c r="J76" s="35">
        <f t="shared" si="15"/>
        <v>0.0022185246810870773</v>
      </c>
      <c r="K76" s="14">
        <v>1516.499</v>
      </c>
      <c r="L76" s="11">
        <v>1528.107</v>
      </c>
      <c r="M76" s="35">
        <f t="shared" si="16"/>
        <v>0.007654472571363349</v>
      </c>
      <c r="N76" s="14">
        <f t="shared" si="17"/>
        <v>11.607999999999947</v>
      </c>
    </row>
    <row r="77" spans="1:14" ht="15">
      <c r="A77" s="1">
        <v>76</v>
      </c>
      <c r="B77" s="23" t="s">
        <v>168</v>
      </c>
      <c r="C77" s="10">
        <v>1741</v>
      </c>
      <c r="D77" s="14">
        <v>2154</v>
      </c>
      <c r="E77" s="11">
        <v>2087</v>
      </c>
      <c r="F77" s="133">
        <f>E77/4a_İl!E77</f>
        <v>0.1825896762904637</v>
      </c>
      <c r="G77" s="79">
        <f t="shared" si="12"/>
        <v>0.0006966682433778963</v>
      </c>
      <c r="H77" s="41">
        <f t="shared" si="13"/>
        <v>0.1987363584147042</v>
      </c>
      <c r="I77" s="10">
        <f t="shared" si="14"/>
        <v>346</v>
      </c>
      <c r="J77" s="35">
        <f t="shared" si="15"/>
        <v>0.0011157115401978614</v>
      </c>
      <c r="K77" s="14">
        <v>2106.003</v>
      </c>
      <c r="L77" s="11">
        <v>2038.893</v>
      </c>
      <c r="M77" s="35">
        <f t="shared" si="16"/>
        <v>-0.03186605147286121</v>
      </c>
      <c r="N77" s="14">
        <f t="shared" si="17"/>
        <v>-67.11000000000013</v>
      </c>
    </row>
    <row r="78" spans="1:14" ht="15">
      <c r="A78" s="1">
        <v>77</v>
      </c>
      <c r="B78" s="23" t="s">
        <v>169</v>
      </c>
      <c r="C78" s="10">
        <v>8106</v>
      </c>
      <c r="D78" s="14">
        <v>9045</v>
      </c>
      <c r="E78" s="11">
        <v>9082</v>
      </c>
      <c r="F78" s="133">
        <f>E78/4a_İl!E78</f>
        <v>0.2456187797490264</v>
      </c>
      <c r="G78" s="79">
        <f t="shared" si="12"/>
        <v>0.0030316918957154068</v>
      </c>
      <c r="H78" s="41">
        <f t="shared" si="13"/>
        <v>0.12040463853935357</v>
      </c>
      <c r="I78" s="10">
        <f t="shared" si="14"/>
        <v>976</v>
      </c>
      <c r="J78" s="35">
        <f t="shared" si="15"/>
        <v>0.0031472094313095746</v>
      </c>
      <c r="K78" s="14">
        <v>9086.399</v>
      </c>
      <c r="L78" s="11">
        <v>9095.172</v>
      </c>
      <c r="M78" s="35">
        <f t="shared" si="16"/>
        <v>0.0009655089986694452</v>
      </c>
      <c r="N78" s="14">
        <f t="shared" si="17"/>
        <v>8.773000000001048</v>
      </c>
    </row>
    <row r="79" spans="1:14" ht="15">
      <c r="A79" s="1">
        <v>78</v>
      </c>
      <c r="B79" s="23" t="s">
        <v>170</v>
      </c>
      <c r="C79" s="10">
        <v>5721</v>
      </c>
      <c r="D79" s="14">
        <v>6387</v>
      </c>
      <c r="E79" s="11">
        <v>6384</v>
      </c>
      <c r="F79" s="133">
        <f>E79/4a_İl!E79</f>
        <v>0.19792893904631984</v>
      </c>
      <c r="G79" s="79">
        <f t="shared" si="12"/>
        <v>0.002131063759331332</v>
      </c>
      <c r="H79" s="41">
        <f t="shared" si="13"/>
        <v>0.11588883062401678</v>
      </c>
      <c r="I79" s="10">
        <f t="shared" si="14"/>
        <v>663</v>
      </c>
      <c r="J79" s="35">
        <f t="shared" si="15"/>
        <v>0.002137909685408041</v>
      </c>
      <c r="K79" s="14">
        <v>6358.31</v>
      </c>
      <c r="L79" s="11">
        <v>6429.373</v>
      </c>
      <c r="M79" s="35">
        <f t="shared" si="16"/>
        <v>0.01117639750185178</v>
      </c>
      <c r="N79" s="14">
        <f t="shared" si="17"/>
        <v>71.06299999999919</v>
      </c>
    </row>
    <row r="80" spans="1:14" ht="15">
      <c r="A80" s="1">
        <v>79</v>
      </c>
      <c r="B80" s="23" t="s">
        <v>171</v>
      </c>
      <c r="C80" s="10">
        <v>1493</v>
      </c>
      <c r="D80" s="14">
        <v>1674</v>
      </c>
      <c r="E80" s="11">
        <v>1787</v>
      </c>
      <c r="F80" s="133">
        <f>E80/4a_İl!E80</f>
        <v>0.17593777690262874</v>
      </c>
      <c r="G80" s="79">
        <f t="shared" si="12"/>
        <v>0.0005965242697251081</v>
      </c>
      <c r="H80" s="41">
        <f t="shared" si="13"/>
        <v>0.19691895512391158</v>
      </c>
      <c r="I80" s="10">
        <f t="shared" si="14"/>
        <v>294</v>
      </c>
      <c r="J80" s="35">
        <f t="shared" si="15"/>
        <v>0.000948032349185466</v>
      </c>
      <c r="K80" s="14">
        <v>1564.421</v>
      </c>
      <c r="L80" s="11">
        <v>1599.013</v>
      </c>
      <c r="M80" s="35">
        <f t="shared" si="16"/>
        <v>0.022111694997701943</v>
      </c>
      <c r="N80" s="14">
        <f t="shared" si="17"/>
        <v>34.59199999999987</v>
      </c>
    </row>
    <row r="81" spans="1:14" ht="15">
      <c r="A81" s="1">
        <v>80</v>
      </c>
      <c r="B81" s="23" t="s">
        <v>172</v>
      </c>
      <c r="C81" s="10">
        <v>8356</v>
      </c>
      <c r="D81" s="14">
        <v>9089</v>
      </c>
      <c r="E81" s="11">
        <v>9088</v>
      </c>
      <c r="F81" s="133">
        <f>E81/4a_İl!E81</f>
        <v>0.1866195736991252</v>
      </c>
      <c r="G81" s="79">
        <f t="shared" si="12"/>
        <v>0.0030336947751884624</v>
      </c>
      <c r="H81" s="41">
        <f t="shared" si="13"/>
        <v>0.08760172331258975</v>
      </c>
      <c r="I81" s="10">
        <f t="shared" si="14"/>
        <v>732</v>
      </c>
      <c r="J81" s="35">
        <f t="shared" si="15"/>
        <v>0.002360407073482181</v>
      </c>
      <c r="K81" s="14">
        <v>8771.254</v>
      </c>
      <c r="L81" s="11">
        <v>8806.933</v>
      </c>
      <c r="M81" s="35">
        <f t="shared" si="16"/>
        <v>0.004067719393372952</v>
      </c>
      <c r="N81" s="14">
        <f t="shared" si="17"/>
        <v>35.67900000000009</v>
      </c>
    </row>
    <row r="82" spans="1:14" ht="15.75" thickBot="1">
      <c r="A82" s="48">
        <v>81</v>
      </c>
      <c r="B82" s="49" t="s">
        <v>173</v>
      </c>
      <c r="C82" s="10">
        <v>17161</v>
      </c>
      <c r="D82" s="14">
        <v>19454</v>
      </c>
      <c r="E82" s="11">
        <v>19139</v>
      </c>
      <c r="F82" s="133">
        <f>E82/4a_İl!E82</f>
        <v>0.3038563513105879</v>
      </c>
      <c r="G82" s="79">
        <f>E82/$E$83</f>
        <v>0.006388851705802375</v>
      </c>
      <c r="H82" s="41">
        <f t="shared" si="13"/>
        <v>0.11526134840627003</v>
      </c>
      <c r="I82" s="10">
        <f t="shared" si="14"/>
        <v>1978</v>
      </c>
      <c r="J82" s="35">
        <f t="shared" si="15"/>
        <v>0.006378258458125347</v>
      </c>
      <c r="K82" s="14">
        <v>18897.85</v>
      </c>
      <c r="L82" s="11">
        <v>18997.73</v>
      </c>
      <c r="M82" s="35">
        <f t="shared" si="16"/>
        <v>0.005285257317631425</v>
      </c>
      <c r="N82" s="14">
        <f t="shared" si="17"/>
        <v>99.88000000000102</v>
      </c>
    </row>
    <row r="83" spans="1:14" ht="15.75" thickBot="1">
      <c r="A83" s="166" t="s">
        <v>174</v>
      </c>
      <c r="B83" s="167"/>
      <c r="C83" s="56">
        <v>2685571</v>
      </c>
      <c r="D83" s="55">
        <v>2981779</v>
      </c>
      <c r="E83" s="107">
        <v>2995687</v>
      </c>
      <c r="F83" s="134">
        <f>E83/4a_İl!E83</f>
        <v>0.2534826408441617</v>
      </c>
      <c r="G83" s="80">
        <f t="shared" si="12"/>
        <v>1</v>
      </c>
      <c r="H83" s="43">
        <f t="shared" si="13"/>
        <v>0.11547488411216833</v>
      </c>
      <c r="I83" s="56">
        <f t="shared" si="14"/>
        <v>310116</v>
      </c>
      <c r="J83" s="37">
        <f t="shared" si="15"/>
        <v>1</v>
      </c>
      <c r="K83" s="55">
        <v>3001295</v>
      </c>
      <c r="L83" s="107">
        <v>3035008</v>
      </c>
      <c r="M83" s="37">
        <f t="shared" si="16"/>
        <v>0.011232817833635148</v>
      </c>
      <c r="N83" s="55">
        <f t="shared" si="17"/>
        <v>33713</v>
      </c>
    </row>
    <row r="84" spans="10:14" ht="15">
      <c r="J84" s="63"/>
      <c r="K84" s="64"/>
      <c r="L84" s="137"/>
      <c r="M84" s="63"/>
      <c r="N84" s="64"/>
    </row>
    <row r="85" spans="10:14" ht="15">
      <c r="J85" s="63"/>
      <c r="K85" s="64"/>
      <c r="L85" s="64"/>
      <c r="M85" s="63"/>
      <c r="N85" s="64"/>
    </row>
    <row r="86" spans="10:14" ht="15">
      <c r="J86" s="63"/>
      <c r="K86" s="64"/>
      <c r="L86" s="64"/>
      <c r="M86" s="63"/>
      <c r="N86" s="64"/>
    </row>
    <row r="87" spans="10:14" ht="15">
      <c r="J87" s="63"/>
      <c r="K87" s="64"/>
      <c r="L87" s="64"/>
      <c r="M87" s="63"/>
      <c r="N87" s="64"/>
    </row>
    <row r="88" spans="10:14" ht="15">
      <c r="J88" s="63"/>
      <c r="K88" s="64"/>
      <c r="L88" s="64"/>
      <c r="M88" s="63"/>
      <c r="N88" s="64"/>
    </row>
    <row r="89" spans="10:14" ht="15">
      <c r="J89" s="63"/>
      <c r="K89" s="64"/>
      <c r="L89" s="64"/>
      <c r="M89" s="63"/>
      <c r="N89" s="64"/>
    </row>
  </sheetData>
  <sheetProtection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515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2.421875" style="0" customWidth="1"/>
    <col min="6" max="6" width="26.421875" style="0" bestFit="1" customWidth="1"/>
    <col min="7" max="7" width="27.421875" style="0" customWidth="1"/>
  </cols>
  <sheetData>
    <row r="1" spans="1:7" ht="30.75" thickBot="1">
      <c r="A1" s="27" t="s">
        <v>175</v>
      </c>
      <c r="B1" s="95">
        <v>40909</v>
      </c>
      <c r="C1" s="96">
        <v>41244</v>
      </c>
      <c r="D1" s="95">
        <v>41275</v>
      </c>
      <c r="E1" s="42" t="s">
        <v>299</v>
      </c>
      <c r="F1" s="15" t="s">
        <v>312</v>
      </c>
      <c r="G1" s="44" t="s">
        <v>313</v>
      </c>
    </row>
    <row r="2" spans="1:7" ht="15">
      <c r="A2" s="32" t="s">
        <v>176</v>
      </c>
      <c r="B2" s="3">
        <v>1175</v>
      </c>
      <c r="C2" s="13">
        <v>1167</v>
      </c>
      <c r="D2" s="3">
        <v>1479</v>
      </c>
      <c r="E2" s="35">
        <f aca="true" t="shared" si="0" ref="E2:E33">D2/$D$83</f>
        <v>0.017683349673593342</v>
      </c>
      <c r="F2" s="36">
        <f aca="true" t="shared" si="1" ref="F2:F33">(D2-B2)/B2</f>
        <v>0.25872340425531914</v>
      </c>
      <c r="G2" s="13">
        <f aca="true" t="shared" si="2" ref="G2:G33">D2-B2</f>
        <v>304</v>
      </c>
    </row>
    <row r="3" spans="1:7" ht="15">
      <c r="A3" s="32" t="s">
        <v>177</v>
      </c>
      <c r="B3" s="3">
        <v>298</v>
      </c>
      <c r="C3" s="14">
        <v>242</v>
      </c>
      <c r="D3" s="3">
        <v>463</v>
      </c>
      <c r="E3" s="35">
        <f t="shared" si="0"/>
        <v>0.005535761256844975</v>
      </c>
      <c r="F3" s="36">
        <f t="shared" si="1"/>
        <v>0.5536912751677853</v>
      </c>
      <c r="G3" s="14">
        <f t="shared" si="2"/>
        <v>165</v>
      </c>
    </row>
    <row r="4" spans="1:7" ht="15">
      <c r="A4" s="32" t="s">
        <v>178</v>
      </c>
      <c r="B4" s="3">
        <v>358</v>
      </c>
      <c r="C4" s="14">
        <v>644</v>
      </c>
      <c r="D4" s="3">
        <v>567</v>
      </c>
      <c r="E4" s="35">
        <f t="shared" si="0"/>
        <v>0.006779215189268036</v>
      </c>
      <c r="F4" s="36">
        <f t="shared" si="1"/>
        <v>0.5837988826815642</v>
      </c>
      <c r="G4" s="14">
        <f t="shared" si="2"/>
        <v>209</v>
      </c>
    </row>
    <row r="5" spans="1:7" ht="15">
      <c r="A5" s="32" t="s">
        <v>179</v>
      </c>
      <c r="B5" s="3">
        <v>62</v>
      </c>
      <c r="C5" s="14">
        <v>132</v>
      </c>
      <c r="D5" s="3">
        <v>109</v>
      </c>
      <c r="E5" s="35">
        <f t="shared" si="0"/>
        <v>0.0013032353714818622</v>
      </c>
      <c r="F5" s="36">
        <f t="shared" si="1"/>
        <v>0.7580645161290323</v>
      </c>
      <c r="G5" s="14">
        <f t="shared" si="2"/>
        <v>47</v>
      </c>
    </row>
    <row r="6" spans="1:7" ht="15">
      <c r="A6" s="32" t="s">
        <v>180</v>
      </c>
      <c r="B6" s="3">
        <v>144</v>
      </c>
      <c r="C6" s="14">
        <v>160</v>
      </c>
      <c r="D6" s="3">
        <v>290</v>
      </c>
      <c r="E6" s="35">
        <f t="shared" si="0"/>
        <v>0.0034673234654104593</v>
      </c>
      <c r="F6" s="36">
        <f t="shared" si="1"/>
        <v>1.0138888888888888</v>
      </c>
      <c r="G6" s="14">
        <f t="shared" si="2"/>
        <v>146</v>
      </c>
    </row>
    <row r="7" spans="1:7" ht="15">
      <c r="A7" s="32" t="s">
        <v>181</v>
      </c>
      <c r="B7" s="3">
        <v>231</v>
      </c>
      <c r="C7" s="14">
        <v>169</v>
      </c>
      <c r="D7" s="3">
        <v>210</v>
      </c>
      <c r="E7" s="35">
        <f t="shared" si="0"/>
        <v>0.002510820440469643</v>
      </c>
      <c r="F7" s="36">
        <f t="shared" si="1"/>
        <v>-0.09090909090909091</v>
      </c>
      <c r="G7" s="14">
        <f t="shared" si="2"/>
        <v>-21</v>
      </c>
    </row>
    <row r="8" spans="1:7" ht="15">
      <c r="A8" s="32" t="s">
        <v>182</v>
      </c>
      <c r="B8" s="3">
        <v>4425</v>
      </c>
      <c r="C8" s="14">
        <v>4494</v>
      </c>
      <c r="D8" s="3">
        <v>6329</v>
      </c>
      <c r="E8" s="35">
        <f t="shared" si="0"/>
        <v>0.07567134556063033</v>
      </c>
      <c r="F8" s="36">
        <f t="shared" si="1"/>
        <v>0.4302824858757062</v>
      </c>
      <c r="G8" s="14">
        <f t="shared" si="2"/>
        <v>1904</v>
      </c>
    </row>
    <row r="9" spans="1:7" ht="15">
      <c r="A9" s="32" t="s">
        <v>183</v>
      </c>
      <c r="B9" s="3">
        <v>2729</v>
      </c>
      <c r="C9" s="14">
        <v>4619</v>
      </c>
      <c r="D9" s="3">
        <v>4367</v>
      </c>
      <c r="E9" s="35">
        <f t="shared" si="0"/>
        <v>0.05221310887395681</v>
      </c>
      <c r="F9" s="36">
        <f t="shared" si="1"/>
        <v>0.6002198607548552</v>
      </c>
      <c r="G9" s="14">
        <f t="shared" si="2"/>
        <v>1638</v>
      </c>
    </row>
    <row r="10" spans="1:7" ht="15">
      <c r="A10" s="32" t="s">
        <v>184</v>
      </c>
      <c r="B10" s="3">
        <v>13</v>
      </c>
      <c r="C10" s="14">
        <v>43</v>
      </c>
      <c r="D10" s="3">
        <v>34</v>
      </c>
      <c r="E10" s="35">
        <f t="shared" si="0"/>
        <v>0.00040651378559984695</v>
      </c>
      <c r="F10" s="36">
        <f t="shared" si="1"/>
        <v>1.6153846153846154</v>
      </c>
      <c r="G10" s="14">
        <f t="shared" si="2"/>
        <v>21</v>
      </c>
    </row>
    <row r="11" spans="1:7" ht="15">
      <c r="A11" s="32" t="s">
        <v>185</v>
      </c>
      <c r="B11" s="3">
        <v>170</v>
      </c>
      <c r="C11" s="14">
        <v>354</v>
      </c>
      <c r="D11" s="3">
        <v>222</v>
      </c>
      <c r="E11" s="35">
        <f t="shared" si="0"/>
        <v>0.0026542958942107654</v>
      </c>
      <c r="F11" s="36">
        <f t="shared" si="1"/>
        <v>0.3058823529411765</v>
      </c>
      <c r="G11" s="14">
        <f t="shared" si="2"/>
        <v>52</v>
      </c>
    </row>
    <row r="12" spans="1:7" ht="15">
      <c r="A12" s="32" t="s">
        <v>186</v>
      </c>
      <c r="B12" s="3">
        <v>680</v>
      </c>
      <c r="C12" s="14">
        <v>806</v>
      </c>
      <c r="D12" s="3">
        <v>1109</v>
      </c>
      <c r="E12" s="35">
        <f t="shared" si="0"/>
        <v>0.013259523183242068</v>
      </c>
      <c r="F12" s="36">
        <f t="shared" si="1"/>
        <v>0.6308823529411764</v>
      </c>
      <c r="G12" s="14">
        <f t="shared" si="2"/>
        <v>429</v>
      </c>
    </row>
    <row r="13" spans="1:7" ht="15">
      <c r="A13" s="32" t="s">
        <v>187</v>
      </c>
      <c r="B13" s="3">
        <v>697</v>
      </c>
      <c r="C13" s="14">
        <v>552</v>
      </c>
      <c r="D13" s="3">
        <v>1071</v>
      </c>
      <c r="E13" s="35">
        <f t="shared" si="0"/>
        <v>0.01280518424639518</v>
      </c>
      <c r="F13" s="36">
        <f t="shared" si="1"/>
        <v>0.5365853658536586</v>
      </c>
      <c r="G13" s="14">
        <f t="shared" si="2"/>
        <v>374</v>
      </c>
    </row>
    <row r="14" spans="1:7" ht="15">
      <c r="A14" s="32" t="s">
        <v>188</v>
      </c>
      <c r="B14" s="3">
        <v>185</v>
      </c>
      <c r="C14" s="14">
        <v>111</v>
      </c>
      <c r="D14" s="3">
        <v>212</v>
      </c>
      <c r="E14" s="35">
        <f t="shared" si="0"/>
        <v>0.002534733016093163</v>
      </c>
      <c r="F14" s="36">
        <f t="shared" si="1"/>
        <v>0.14594594594594595</v>
      </c>
      <c r="G14" s="14">
        <f t="shared" si="2"/>
        <v>27</v>
      </c>
    </row>
    <row r="15" spans="1:7" ht="15">
      <c r="A15" s="32" t="s">
        <v>189</v>
      </c>
      <c r="B15" s="3">
        <v>322</v>
      </c>
      <c r="C15" s="14">
        <v>301</v>
      </c>
      <c r="D15" s="3">
        <v>551</v>
      </c>
      <c r="E15" s="35">
        <f t="shared" si="0"/>
        <v>0.006587914584279873</v>
      </c>
      <c r="F15" s="36">
        <f t="shared" si="1"/>
        <v>0.7111801242236024</v>
      </c>
      <c r="G15" s="14">
        <f t="shared" si="2"/>
        <v>229</v>
      </c>
    </row>
    <row r="16" spans="1:7" ht="15">
      <c r="A16" s="32" t="s">
        <v>190</v>
      </c>
      <c r="B16" s="3">
        <v>36</v>
      </c>
      <c r="C16" s="14">
        <v>51</v>
      </c>
      <c r="D16" s="3">
        <v>42</v>
      </c>
      <c r="E16" s="35">
        <f t="shared" si="0"/>
        <v>0.0005021640880939286</v>
      </c>
      <c r="F16" s="36">
        <f t="shared" si="1"/>
        <v>0.16666666666666666</v>
      </c>
      <c r="G16" s="14">
        <f t="shared" si="2"/>
        <v>6</v>
      </c>
    </row>
    <row r="17" spans="1:7" ht="15">
      <c r="A17" s="32" t="s">
        <v>191</v>
      </c>
      <c r="B17" s="3">
        <v>281</v>
      </c>
      <c r="C17" s="14">
        <v>466</v>
      </c>
      <c r="D17" s="3">
        <v>357</v>
      </c>
      <c r="E17" s="35">
        <f t="shared" si="0"/>
        <v>0.004268394748798393</v>
      </c>
      <c r="F17" s="36">
        <f t="shared" si="1"/>
        <v>0.2704626334519573</v>
      </c>
      <c r="G17" s="14">
        <f t="shared" si="2"/>
        <v>76</v>
      </c>
    </row>
    <row r="18" spans="1:7" ht="15">
      <c r="A18" s="32" t="s">
        <v>192</v>
      </c>
      <c r="B18" s="3">
        <v>235</v>
      </c>
      <c r="C18" s="14">
        <v>128</v>
      </c>
      <c r="D18" s="3">
        <v>228</v>
      </c>
      <c r="E18" s="35">
        <f t="shared" si="0"/>
        <v>0.0027260336210813267</v>
      </c>
      <c r="F18" s="36">
        <f t="shared" si="1"/>
        <v>-0.029787234042553193</v>
      </c>
      <c r="G18" s="14">
        <f t="shared" si="2"/>
        <v>-7</v>
      </c>
    </row>
    <row r="19" spans="1:7" ht="15">
      <c r="A19" s="32" t="s">
        <v>193</v>
      </c>
      <c r="B19" s="3">
        <v>65</v>
      </c>
      <c r="C19" s="14">
        <v>119</v>
      </c>
      <c r="D19" s="3">
        <v>148</v>
      </c>
      <c r="E19" s="35">
        <f t="shared" si="0"/>
        <v>0.0017695305961405103</v>
      </c>
      <c r="F19" s="36">
        <f t="shared" si="1"/>
        <v>1.2769230769230768</v>
      </c>
      <c r="G19" s="14">
        <f t="shared" si="2"/>
        <v>83</v>
      </c>
    </row>
    <row r="20" spans="1:7" ht="15">
      <c r="A20" s="32" t="s">
        <v>194</v>
      </c>
      <c r="B20" s="3">
        <v>292</v>
      </c>
      <c r="C20" s="14">
        <v>231</v>
      </c>
      <c r="D20" s="3">
        <v>323</v>
      </c>
      <c r="E20" s="35">
        <f t="shared" si="0"/>
        <v>0.003861880963198546</v>
      </c>
      <c r="F20" s="36">
        <f t="shared" si="1"/>
        <v>0.10616438356164383</v>
      </c>
      <c r="G20" s="14">
        <f t="shared" si="2"/>
        <v>31</v>
      </c>
    </row>
    <row r="21" spans="1:7" ht="15">
      <c r="A21" s="32" t="s">
        <v>195</v>
      </c>
      <c r="B21" s="3">
        <v>109</v>
      </c>
      <c r="C21" s="14">
        <v>129</v>
      </c>
      <c r="D21" s="3">
        <v>213</v>
      </c>
      <c r="E21" s="35">
        <f t="shared" si="0"/>
        <v>0.0025466893039049238</v>
      </c>
      <c r="F21" s="36">
        <f t="shared" si="1"/>
        <v>0.9541284403669725</v>
      </c>
      <c r="G21" s="14">
        <f t="shared" si="2"/>
        <v>104</v>
      </c>
    </row>
    <row r="22" spans="1:7" ht="15">
      <c r="A22" s="32" t="s">
        <v>196</v>
      </c>
      <c r="B22" s="3">
        <v>3219</v>
      </c>
      <c r="C22" s="14">
        <v>3372</v>
      </c>
      <c r="D22" s="3">
        <v>5148</v>
      </c>
      <c r="E22" s="35">
        <f t="shared" si="0"/>
        <v>0.061550969654941536</v>
      </c>
      <c r="F22" s="36">
        <f t="shared" si="1"/>
        <v>0.5992544268406338</v>
      </c>
      <c r="G22" s="14">
        <f t="shared" si="2"/>
        <v>1929</v>
      </c>
    </row>
    <row r="23" spans="1:7" ht="15">
      <c r="A23" s="32" t="s">
        <v>197</v>
      </c>
      <c r="B23" s="3">
        <v>499</v>
      </c>
      <c r="C23" s="14">
        <v>297</v>
      </c>
      <c r="D23" s="3">
        <v>334</v>
      </c>
      <c r="E23" s="35">
        <f t="shared" si="0"/>
        <v>0.003993400129127908</v>
      </c>
      <c r="F23" s="36">
        <f t="shared" si="1"/>
        <v>-0.3306613226452906</v>
      </c>
      <c r="G23" s="14">
        <f t="shared" si="2"/>
        <v>-165</v>
      </c>
    </row>
    <row r="24" spans="1:7" ht="15">
      <c r="A24" s="32" t="s">
        <v>198</v>
      </c>
      <c r="B24" s="3">
        <v>142</v>
      </c>
      <c r="C24" s="14">
        <v>183</v>
      </c>
      <c r="D24" s="3">
        <v>200</v>
      </c>
      <c r="E24" s="35">
        <f t="shared" si="0"/>
        <v>0.0023912575623520407</v>
      </c>
      <c r="F24" s="36">
        <f t="shared" si="1"/>
        <v>0.4084507042253521</v>
      </c>
      <c r="G24" s="14">
        <f t="shared" si="2"/>
        <v>58</v>
      </c>
    </row>
    <row r="25" spans="1:7" ht="15">
      <c r="A25" s="32" t="s">
        <v>199</v>
      </c>
      <c r="B25" s="3">
        <v>439</v>
      </c>
      <c r="C25" s="14">
        <v>406</v>
      </c>
      <c r="D25" s="3">
        <v>641</v>
      </c>
      <c r="E25" s="35">
        <f t="shared" si="0"/>
        <v>0.007663980487338291</v>
      </c>
      <c r="F25" s="36">
        <f t="shared" si="1"/>
        <v>0.4601366742596811</v>
      </c>
      <c r="G25" s="14">
        <f t="shared" si="2"/>
        <v>202</v>
      </c>
    </row>
    <row r="26" spans="1:7" ht="15">
      <c r="A26" s="32" t="s">
        <v>200</v>
      </c>
      <c r="B26" s="3">
        <v>892</v>
      </c>
      <c r="C26" s="14">
        <v>912</v>
      </c>
      <c r="D26" s="3">
        <v>1015</v>
      </c>
      <c r="E26" s="35">
        <f t="shared" si="0"/>
        <v>0.012135632128936608</v>
      </c>
      <c r="F26" s="36">
        <f t="shared" si="1"/>
        <v>0.13789237668161436</v>
      </c>
      <c r="G26" s="14">
        <f t="shared" si="2"/>
        <v>123</v>
      </c>
    </row>
    <row r="27" spans="1:7" ht="15">
      <c r="A27" s="32" t="s">
        <v>113</v>
      </c>
      <c r="B27" s="3">
        <v>541</v>
      </c>
      <c r="C27" s="14">
        <v>565</v>
      </c>
      <c r="D27" s="3">
        <v>981</v>
      </c>
      <c r="E27" s="35">
        <f t="shared" si="0"/>
        <v>0.01172911834333676</v>
      </c>
      <c r="F27" s="36">
        <f t="shared" si="1"/>
        <v>0.8133086876155268</v>
      </c>
      <c r="G27" s="14">
        <f t="shared" si="2"/>
        <v>440</v>
      </c>
    </row>
    <row r="28" spans="1:7" ht="15">
      <c r="A28" s="32" t="s">
        <v>201</v>
      </c>
      <c r="B28" s="3">
        <v>413</v>
      </c>
      <c r="C28" s="14">
        <v>538</v>
      </c>
      <c r="D28" s="3">
        <v>644</v>
      </c>
      <c r="E28" s="35">
        <f t="shared" si="0"/>
        <v>0.007699849350773572</v>
      </c>
      <c r="F28" s="36">
        <f t="shared" si="1"/>
        <v>0.559322033898305</v>
      </c>
      <c r="G28" s="14">
        <f t="shared" si="2"/>
        <v>231</v>
      </c>
    </row>
    <row r="29" spans="1:7" ht="15">
      <c r="A29" s="32" t="s">
        <v>202</v>
      </c>
      <c r="B29" s="3">
        <v>319</v>
      </c>
      <c r="C29" s="14">
        <v>216</v>
      </c>
      <c r="D29" s="3">
        <v>520</v>
      </c>
      <c r="E29" s="35">
        <f t="shared" si="0"/>
        <v>0.006217269662115306</v>
      </c>
      <c r="F29" s="36">
        <f t="shared" si="1"/>
        <v>0.6300940438871473</v>
      </c>
      <c r="G29" s="14">
        <f t="shared" si="2"/>
        <v>201</v>
      </c>
    </row>
    <row r="30" spans="1:7" ht="15">
      <c r="A30" s="32" t="s">
        <v>203</v>
      </c>
      <c r="B30" s="3">
        <v>493</v>
      </c>
      <c r="C30" s="14">
        <v>576</v>
      </c>
      <c r="D30" s="3">
        <v>870</v>
      </c>
      <c r="E30" s="35">
        <f t="shared" si="0"/>
        <v>0.010401970396231378</v>
      </c>
      <c r="F30" s="36">
        <f t="shared" si="1"/>
        <v>0.7647058823529411</v>
      </c>
      <c r="G30" s="14">
        <f t="shared" si="2"/>
        <v>377</v>
      </c>
    </row>
    <row r="31" spans="1:7" ht="15">
      <c r="A31" s="32" t="s">
        <v>204</v>
      </c>
      <c r="B31" s="3">
        <v>164</v>
      </c>
      <c r="C31" s="14">
        <v>292</v>
      </c>
      <c r="D31" s="3">
        <v>340</v>
      </c>
      <c r="E31" s="35">
        <f t="shared" si="0"/>
        <v>0.00406513785599847</v>
      </c>
      <c r="F31" s="36">
        <f t="shared" si="1"/>
        <v>1.0731707317073171</v>
      </c>
      <c r="G31" s="14">
        <f t="shared" si="2"/>
        <v>176</v>
      </c>
    </row>
    <row r="32" spans="1:7" ht="15">
      <c r="A32" s="32" t="s">
        <v>205</v>
      </c>
      <c r="B32" s="3">
        <v>388</v>
      </c>
      <c r="C32" s="14">
        <v>503</v>
      </c>
      <c r="D32" s="3">
        <v>551</v>
      </c>
      <c r="E32" s="35">
        <f t="shared" si="0"/>
        <v>0.006587914584279873</v>
      </c>
      <c r="F32" s="36">
        <f t="shared" si="1"/>
        <v>0.42010309278350516</v>
      </c>
      <c r="G32" s="14">
        <f t="shared" si="2"/>
        <v>163</v>
      </c>
    </row>
    <row r="33" spans="1:7" ht="15">
      <c r="A33" s="32" t="s">
        <v>206</v>
      </c>
      <c r="B33" s="3">
        <v>721</v>
      </c>
      <c r="C33" s="14">
        <v>687</v>
      </c>
      <c r="D33" s="3">
        <v>754</v>
      </c>
      <c r="E33" s="35">
        <f t="shared" si="0"/>
        <v>0.009015041010067195</v>
      </c>
      <c r="F33" s="36">
        <f t="shared" si="1"/>
        <v>0.04576976421636616</v>
      </c>
      <c r="G33" s="14">
        <f t="shared" si="2"/>
        <v>33</v>
      </c>
    </row>
    <row r="34" spans="1:7" ht="15">
      <c r="A34" s="32" t="s">
        <v>207</v>
      </c>
      <c r="B34" s="3">
        <v>743</v>
      </c>
      <c r="C34" s="14">
        <v>839</v>
      </c>
      <c r="D34" s="3">
        <v>951</v>
      </c>
      <c r="E34" s="35">
        <f aca="true" t="shared" si="3" ref="E34:E65">D34/$D$83</f>
        <v>0.011370429708983954</v>
      </c>
      <c r="F34" s="36">
        <f aca="true" t="shared" si="4" ref="F34:F65">(D34-B34)/B34</f>
        <v>0.27994616419919244</v>
      </c>
      <c r="G34" s="14">
        <f aca="true" t="shared" si="5" ref="G34:G65">D34-B34</f>
        <v>208</v>
      </c>
    </row>
    <row r="35" spans="1:7" ht="15">
      <c r="A35" s="32" t="s">
        <v>208</v>
      </c>
      <c r="B35" s="3">
        <v>307</v>
      </c>
      <c r="C35" s="14">
        <v>299</v>
      </c>
      <c r="D35" s="3">
        <v>521</v>
      </c>
      <c r="E35" s="35">
        <f t="shared" si="3"/>
        <v>0.006229225949927066</v>
      </c>
      <c r="F35" s="36">
        <f t="shared" si="4"/>
        <v>0.6970684039087948</v>
      </c>
      <c r="G35" s="14">
        <f t="shared" si="5"/>
        <v>214</v>
      </c>
    </row>
    <row r="36" spans="1:7" ht="15">
      <c r="A36" s="32" t="s">
        <v>209</v>
      </c>
      <c r="B36" s="3">
        <v>154</v>
      </c>
      <c r="C36" s="14">
        <v>151</v>
      </c>
      <c r="D36" s="3">
        <v>185</v>
      </c>
      <c r="E36" s="35">
        <f t="shared" si="3"/>
        <v>0.002211913245175638</v>
      </c>
      <c r="F36" s="36">
        <f t="shared" si="4"/>
        <v>0.2012987012987013</v>
      </c>
      <c r="G36" s="14">
        <f t="shared" si="5"/>
        <v>31</v>
      </c>
    </row>
    <row r="37" spans="1:7" ht="15">
      <c r="A37" s="32" t="s">
        <v>210</v>
      </c>
      <c r="B37" s="3">
        <v>71</v>
      </c>
      <c r="C37" s="14">
        <v>94</v>
      </c>
      <c r="D37" s="3">
        <v>94</v>
      </c>
      <c r="E37" s="35">
        <f t="shared" si="3"/>
        <v>0.0011238910543054593</v>
      </c>
      <c r="F37" s="36">
        <f t="shared" si="4"/>
        <v>0.323943661971831</v>
      </c>
      <c r="G37" s="14">
        <f t="shared" si="5"/>
        <v>23</v>
      </c>
    </row>
    <row r="38" spans="1:7" ht="15">
      <c r="A38" s="32" t="s">
        <v>211</v>
      </c>
      <c r="B38" s="3">
        <v>606</v>
      </c>
      <c r="C38" s="14">
        <v>618</v>
      </c>
      <c r="D38" s="3">
        <v>855</v>
      </c>
      <c r="E38" s="35">
        <f t="shared" si="3"/>
        <v>0.010222626079054975</v>
      </c>
      <c r="F38" s="36">
        <f t="shared" si="4"/>
        <v>0.41089108910891087</v>
      </c>
      <c r="G38" s="14">
        <f t="shared" si="5"/>
        <v>249</v>
      </c>
    </row>
    <row r="39" spans="1:7" ht="15">
      <c r="A39" s="32" t="s">
        <v>212</v>
      </c>
      <c r="B39" s="3">
        <v>23</v>
      </c>
      <c r="C39" s="14">
        <v>62</v>
      </c>
      <c r="D39" s="3">
        <v>128</v>
      </c>
      <c r="E39" s="35">
        <f t="shared" si="3"/>
        <v>0.0015304048399053063</v>
      </c>
      <c r="F39" s="36">
        <f t="shared" si="4"/>
        <v>4.565217391304348</v>
      </c>
      <c r="G39" s="14">
        <f t="shared" si="5"/>
        <v>105</v>
      </c>
    </row>
    <row r="40" spans="1:7" ht="15">
      <c r="A40" s="32" t="s">
        <v>213</v>
      </c>
      <c r="B40" s="3">
        <v>566</v>
      </c>
      <c r="C40" s="14">
        <v>163</v>
      </c>
      <c r="D40" s="3">
        <v>743</v>
      </c>
      <c r="E40" s="35">
        <f t="shared" si="3"/>
        <v>0.008883521844137833</v>
      </c>
      <c r="F40" s="36">
        <f t="shared" si="4"/>
        <v>0.3127208480565371</v>
      </c>
      <c r="G40" s="14">
        <f t="shared" si="5"/>
        <v>177</v>
      </c>
    </row>
    <row r="41" spans="1:7" ht="15">
      <c r="A41" s="32" t="s">
        <v>214</v>
      </c>
      <c r="B41" s="3">
        <v>17675</v>
      </c>
      <c r="C41" s="14">
        <v>15501</v>
      </c>
      <c r="D41" s="3">
        <v>19953</v>
      </c>
      <c r="E41" s="35">
        <f t="shared" si="3"/>
        <v>0.23856381070805135</v>
      </c>
      <c r="F41" s="36">
        <f t="shared" si="4"/>
        <v>0.1288826025459689</v>
      </c>
      <c r="G41" s="14">
        <f t="shared" si="5"/>
        <v>2278</v>
      </c>
    </row>
    <row r="42" spans="1:7" ht="15">
      <c r="A42" s="32" t="s">
        <v>215</v>
      </c>
      <c r="B42" s="3">
        <v>3852</v>
      </c>
      <c r="C42" s="14">
        <v>4270</v>
      </c>
      <c r="D42" s="3">
        <v>5152</v>
      </c>
      <c r="E42" s="35">
        <f t="shared" si="3"/>
        <v>0.06159879480618857</v>
      </c>
      <c r="F42" s="36">
        <f t="shared" si="4"/>
        <v>0.3374870197300104</v>
      </c>
      <c r="G42" s="14">
        <f t="shared" si="5"/>
        <v>1300</v>
      </c>
    </row>
    <row r="43" spans="1:7" ht="15">
      <c r="A43" s="32" t="s">
        <v>216</v>
      </c>
      <c r="B43" s="3">
        <v>915</v>
      </c>
      <c r="C43" s="14">
        <v>572</v>
      </c>
      <c r="D43" s="3">
        <v>773</v>
      </c>
      <c r="E43" s="35">
        <f t="shared" si="3"/>
        <v>0.009242210478490638</v>
      </c>
      <c r="F43" s="36">
        <f t="shared" si="4"/>
        <v>-0.1551912568306011</v>
      </c>
      <c r="G43" s="14">
        <f t="shared" si="5"/>
        <v>-142</v>
      </c>
    </row>
    <row r="44" spans="1:7" ht="15">
      <c r="A44" s="32" t="s">
        <v>217</v>
      </c>
      <c r="B44" s="3">
        <v>131</v>
      </c>
      <c r="C44" s="14">
        <v>191</v>
      </c>
      <c r="D44" s="3">
        <v>524</v>
      </c>
      <c r="E44" s="35">
        <f t="shared" si="3"/>
        <v>0.006265094813362348</v>
      </c>
      <c r="F44" s="36">
        <f t="shared" si="4"/>
        <v>3</v>
      </c>
      <c r="G44" s="14">
        <f t="shared" si="5"/>
        <v>393</v>
      </c>
    </row>
    <row r="45" spans="1:7" ht="15">
      <c r="A45" s="32" t="s">
        <v>218</v>
      </c>
      <c r="B45" s="3">
        <v>228</v>
      </c>
      <c r="C45" s="14">
        <v>146</v>
      </c>
      <c r="D45" s="3">
        <v>320</v>
      </c>
      <c r="E45" s="35">
        <f t="shared" si="3"/>
        <v>0.0038260120997632655</v>
      </c>
      <c r="F45" s="36">
        <f t="shared" si="4"/>
        <v>0.40350877192982454</v>
      </c>
      <c r="G45" s="14">
        <f t="shared" si="5"/>
        <v>92</v>
      </c>
    </row>
    <row r="46" spans="1:7" ht="15">
      <c r="A46" s="32" t="s">
        <v>219</v>
      </c>
      <c r="B46" s="3">
        <v>110</v>
      </c>
      <c r="C46" s="14">
        <v>128</v>
      </c>
      <c r="D46" s="3">
        <v>89</v>
      </c>
      <c r="E46" s="35">
        <f t="shared" si="3"/>
        <v>0.0010641096152466582</v>
      </c>
      <c r="F46" s="36">
        <f t="shared" si="4"/>
        <v>-0.19090909090909092</v>
      </c>
      <c r="G46" s="14">
        <f t="shared" si="5"/>
        <v>-21</v>
      </c>
    </row>
    <row r="47" spans="1:7" ht="15">
      <c r="A47" s="32" t="s">
        <v>220</v>
      </c>
      <c r="B47" s="3">
        <v>265</v>
      </c>
      <c r="C47" s="14">
        <v>274</v>
      </c>
      <c r="D47" s="3">
        <v>430</v>
      </c>
      <c r="E47" s="35">
        <f t="shared" si="3"/>
        <v>0.005141203759056888</v>
      </c>
      <c r="F47" s="36">
        <f t="shared" si="4"/>
        <v>0.6226415094339622</v>
      </c>
      <c r="G47" s="14">
        <f t="shared" si="5"/>
        <v>165</v>
      </c>
    </row>
    <row r="48" spans="1:7" ht="15">
      <c r="A48" s="32" t="s">
        <v>221</v>
      </c>
      <c r="B48" s="3">
        <v>956</v>
      </c>
      <c r="C48" s="14">
        <v>1109</v>
      </c>
      <c r="D48" s="3">
        <v>1499</v>
      </c>
      <c r="E48" s="35">
        <f t="shared" si="3"/>
        <v>0.017922475429828548</v>
      </c>
      <c r="F48" s="36">
        <f t="shared" si="4"/>
        <v>0.5679916317991632</v>
      </c>
      <c r="G48" s="14">
        <f t="shared" si="5"/>
        <v>543</v>
      </c>
    </row>
    <row r="49" spans="1:7" ht="15">
      <c r="A49" s="32" t="s">
        <v>223</v>
      </c>
      <c r="B49" s="3">
        <v>193</v>
      </c>
      <c r="C49" s="14">
        <v>24</v>
      </c>
      <c r="D49" s="3">
        <v>41</v>
      </c>
      <c r="E49" s="35">
        <f t="shared" si="3"/>
        <v>0.0004902078002821684</v>
      </c>
      <c r="F49" s="36">
        <f t="shared" si="4"/>
        <v>-0.7875647668393783</v>
      </c>
      <c r="G49" s="14">
        <f t="shared" si="5"/>
        <v>-152</v>
      </c>
    </row>
    <row r="50" spans="1:7" ht="15">
      <c r="A50" s="32" t="s">
        <v>131</v>
      </c>
      <c r="B50" s="3">
        <v>222</v>
      </c>
      <c r="C50" s="14">
        <v>116</v>
      </c>
      <c r="D50" s="3">
        <v>220</v>
      </c>
      <c r="E50" s="35">
        <f t="shared" si="3"/>
        <v>0.002630383318587245</v>
      </c>
      <c r="F50" s="36">
        <f t="shared" si="4"/>
        <v>-0.009009009009009009</v>
      </c>
      <c r="G50" s="14">
        <f t="shared" si="5"/>
        <v>-2</v>
      </c>
    </row>
    <row r="51" spans="1:7" ht="15">
      <c r="A51" s="32" t="s">
        <v>224</v>
      </c>
      <c r="B51" s="3">
        <v>103</v>
      </c>
      <c r="C51" s="14">
        <v>255</v>
      </c>
      <c r="D51" s="3">
        <v>409</v>
      </c>
      <c r="E51" s="35">
        <f t="shared" si="3"/>
        <v>0.0048901217150099235</v>
      </c>
      <c r="F51" s="36">
        <f t="shared" si="4"/>
        <v>2.970873786407767</v>
      </c>
      <c r="G51" s="14">
        <f t="shared" si="5"/>
        <v>306</v>
      </c>
    </row>
    <row r="52" spans="1:7" ht="15">
      <c r="A52" s="32" t="s">
        <v>222</v>
      </c>
      <c r="B52" s="3">
        <v>23</v>
      </c>
      <c r="C52" s="14">
        <v>111</v>
      </c>
      <c r="D52" s="3">
        <v>147</v>
      </c>
      <c r="E52" s="35">
        <f t="shared" si="3"/>
        <v>0.0017575743083287501</v>
      </c>
      <c r="F52" s="36">
        <f t="shared" si="4"/>
        <v>5.391304347826087</v>
      </c>
      <c r="G52" s="14">
        <f t="shared" si="5"/>
        <v>124</v>
      </c>
    </row>
    <row r="53" spans="1:7" ht="15">
      <c r="A53" s="32" t="s">
        <v>225</v>
      </c>
      <c r="B53" s="3">
        <v>2085</v>
      </c>
      <c r="C53" s="14">
        <v>1876</v>
      </c>
      <c r="D53" s="3">
        <v>2241</v>
      </c>
      <c r="E53" s="35">
        <f t="shared" si="3"/>
        <v>0.026794040986154618</v>
      </c>
      <c r="F53" s="36">
        <f t="shared" si="4"/>
        <v>0.07482014388489208</v>
      </c>
      <c r="G53" s="14">
        <f t="shared" si="5"/>
        <v>156</v>
      </c>
    </row>
    <row r="54" spans="1:7" ht="15">
      <c r="A54" s="32" t="s">
        <v>226</v>
      </c>
      <c r="B54" s="3">
        <v>1479</v>
      </c>
      <c r="C54" s="14">
        <v>1178</v>
      </c>
      <c r="D54" s="3">
        <v>1633</v>
      </c>
      <c r="E54" s="35">
        <f t="shared" si="3"/>
        <v>0.019524617996604415</v>
      </c>
      <c r="F54" s="36">
        <f t="shared" si="4"/>
        <v>0.10412440838404327</v>
      </c>
      <c r="G54" s="14">
        <f t="shared" si="5"/>
        <v>154</v>
      </c>
    </row>
    <row r="55" spans="1:7" ht="15">
      <c r="A55" s="32" t="s">
        <v>227</v>
      </c>
      <c r="B55" s="3">
        <v>626</v>
      </c>
      <c r="C55" s="14">
        <v>672</v>
      </c>
      <c r="D55" s="3">
        <v>1005</v>
      </c>
      <c r="E55" s="35">
        <f t="shared" si="3"/>
        <v>0.012016069250819005</v>
      </c>
      <c r="F55" s="36">
        <f t="shared" si="4"/>
        <v>0.6054313099041534</v>
      </c>
      <c r="G55" s="14">
        <f t="shared" si="5"/>
        <v>379</v>
      </c>
    </row>
    <row r="56" spans="1:7" ht="15">
      <c r="A56" s="32" t="s">
        <v>228</v>
      </c>
      <c r="B56" s="3">
        <v>255</v>
      </c>
      <c r="C56" s="14">
        <v>341</v>
      </c>
      <c r="D56" s="3">
        <v>523</v>
      </c>
      <c r="E56" s="35">
        <f t="shared" si="3"/>
        <v>0.006253138525550587</v>
      </c>
      <c r="F56" s="36">
        <f t="shared" si="4"/>
        <v>1.0509803921568628</v>
      </c>
      <c r="G56" s="14">
        <f t="shared" si="5"/>
        <v>268</v>
      </c>
    </row>
    <row r="57" spans="1:7" ht="15">
      <c r="A57" s="32" t="s">
        <v>229</v>
      </c>
      <c r="B57" s="3">
        <v>880</v>
      </c>
      <c r="C57" s="14">
        <v>1103</v>
      </c>
      <c r="D57" s="3">
        <v>1190</v>
      </c>
      <c r="E57" s="35">
        <f t="shared" si="3"/>
        <v>0.014227982495994643</v>
      </c>
      <c r="F57" s="36">
        <f t="shared" si="4"/>
        <v>0.3522727272727273</v>
      </c>
      <c r="G57" s="14">
        <f t="shared" si="5"/>
        <v>310</v>
      </c>
    </row>
    <row r="58" spans="1:7" ht="15">
      <c r="A58" s="32" t="s">
        <v>230</v>
      </c>
      <c r="B58" s="3">
        <v>119</v>
      </c>
      <c r="C58" s="14">
        <v>120</v>
      </c>
      <c r="D58" s="3">
        <v>302</v>
      </c>
      <c r="E58" s="35">
        <f t="shared" si="3"/>
        <v>0.003610798919151582</v>
      </c>
      <c r="F58" s="36">
        <f t="shared" si="4"/>
        <v>1.5378151260504203</v>
      </c>
      <c r="G58" s="14">
        <f t="shared" si="5"/>
        <v>183</v>
      </c>
    </row>
    <row r="59" spans="1:7" ht="15">
      <c r="A59" s="32" t="s">
        <v>231</v>
      </c>
      <c r="B59" s="3">
        <v>723</v>
      </c>
      <c r="C59" s="14">
        <v>818</v>
      </c>
      <c r="D59" s="3">
        <v>1001</v>
      </c>
      <c r="E59" s="35">
        <f t="shared" si="3"/>
        <v>0.011968244099571965</v>
      </c>
      <c r="F59" s="36">
        <f t="shared" si="4"/>
        <v>0.38450899031811897</v>
      </c>
      <c r="G59" s="14">
        <f t="shared" si="5"/>
        <v>278</v>
      </c>
    </row>
    <row r="60" spans="1:7" ht="15">
      <c r="A60" s="32" t="s">
        <v>232</v>
      </c>
      <c r="B60" s="3">
        <v>779</v>
      </c>
      <c r="C60" s="14">
        <v>1300</v>
      </c>
      <c r="D60" s="3">
        <v>1318</v>
      </c>
      <c r="E60" s="35">
        <f t="shared" si="3"/>
        <v>0.01575838733589995</v>
      </c>
      <c r="F60" s="36">
        <f t="shared" si="4"/>
        <v>0.6919127086007703</v>
      </c>
      <c r="G60" s="14">
        <f t="shared" si="5"/>
        <v>539</v>
      </c>
    </row>
    <row r="61" spans="1:7" ht="15">
      <c r="A61" s="32" t="s">
        <v>233</v>
      </c>
      <c r="B61" s="3">
        <v>103</v>
      </c>
      <c r="C61" s="14">
        <v>84</v>
      </c>
      <c r="D61" s="3">
        <v>56</v>
      </c>
      <c r="E61" s="35">
        <f t="shared" si="3"/>
        <v>0.0006695521174585714</v>
      </c>
      <c r="F61" s="36">
        <f t="shared" si="4"/>
        <v>-0.4563106796116505</v>
      </c>
      <c r="G61" s="14">
        <f t="shared" si="5"/>
        <v>-47</v>
      </c>
    </row>
    <row r="62" spans="1:7" ht="15">
      <c r="A62" s="32" t="s">
        <v>234</v>
      </c>
      <c r="B62" s="3">
        <v>169</v>
      </c>
      <c r="C62" s="14">
        <v>201</v>
      </c>
      <c r="D62" s="3">
        <v>334</v>
      </c>
      <c r="E62" s="35">
        <f t="shared" si="3"/>
        <v>0.003993400129127908</v>
      </c>
      <c r="F62" s="36">
        <f t="shared" si="4"/>
        <v>0.9763313609467456</v>
      </c>
      <c r="G62" s="14">
        <f t="shared" si="5"/>
        <v>165</v>
      </c>
    </row>
    <row r="63" spans="1:7" ht="15">
      <c r="A63" s="32" t="s">
        <v>235</v>
      </c>
      <c r="B63" s="3">
        <v>108</v>
      </c>
      <c r="C63" s="14">
        <v>128</v>
      </c>
      <c r="D63" s="3">
        <v>211</v>
      </c>
      <c r="E63" s="35">
        <f t="shared" si="3"/>
        <v>0.002522776728281403</v>
      </c>
      <c r="F63" s="36">
        <f t="shared" si="4"/>
        <v>0.9537037037037037</v>
      </c>
      <c r="G63" s="14">
        <f t="shared" si="5"/>
        <v>103</v>
      </c>
    </row>
    <row r="64" spans="1:7" ht="15">
      <c r="A64" s="32" t="s">
        <v>236</v>
      </c>
      <c r="B64" s="3">
        <v>197</v>
      </c>
      <c r="C64" s="14">
        <v>272</v>
      </c>
      <c r="D64" s="3">
        <v>411</v>
      </c>
      <c r="E64" s="35">
        <f t="shared" si="3"/>
        <v>0.004914034290633444</v>
      </c>
      <c r="F64" s="36">
        <f t="shared" si="4"/>
        <v>1.0862944162436547</v>
      </c>
      <c r="G64" s="14">
        <f t="shared" si="5"/>
        <v>214</v>
      </c>
    </row>
    <row r="65" spans="1:7" ht="15">
      <c r="A65" s="32" t="s">
        <v>237</v>
      </c>
      <c r="B65" s="3">
        <v>201</v>
      </c>
      <c r="C65" s="14">
        <v>331</v>
      </c>
      <c r="D65" s="3">
        <v>440</v>
      </c>
      <c r="E65" s="35">
        <f t="shared" si="3"/>
        <v>0.00526076663717449</v>
      </c>
      <c r="F65" s="36">
        <f t="shared" si="4"/>
        <v>1.1890547263681592</v>
      </c>
      <c r="G65" s="14">
        <f t="shared" si="5"/>
        <v>239</v>
      </c>
    </row>
    <row r="66" spans="1:7" ht="15">
      <c r="A66" s="32" t="s">
        <v>238</v>
      </c>
      <c r="B66" s="3">
        <v>141</v>
      </c>
      <c r="C66" s="14">
        <v>174</v>
      </c>
      <c r="D66" s="3">
        <v>293</v>
      </c>
      <c r="E66" s="35">
        <f aca="true" t="shared" si="6" ref="E66:E82">D66/$D$83</f>
        <v>0.00350319232884574</v>
      </c>
      <c r="F66" s="36">
        <f aca="true" t="shared" si="7" ref="F66:F82">(D66-B66)/B66</f>
        <v>1.0780141843971631</v>
      </c>
      <c r="G66" s="14">
        <f aca="true" t="shared" si="8" ref="G66:G82">D66-B66</f>
        <v>152</v>
      </c>
    </row>
    <row r="67" spans="1:7" ht="15">
      <c r="A67" s="32" t="s">
        <v>239</v>
      </c>
      <c r="B67" s="3">
        <v>736</v>
      </c>
      <c r="C67" s="14">
        <v>657</v>
      </c>
      <c r="D67" s="3">
        <v>714</v>
      </c>
      <c r="E67" s="35">
        <f t="shared" si="6"/>
        <v>0.008536789497596786</v>
      </c>
      <c r="F67" s="36">
        <f t="shared" si="7"/>
        <v>-0.029891304347826088</v>
      </c>
      <c r="G67" s="14">
        <f t="shared" si="8"/>
        <v>-22</v>
      </c>
    </row>
    <row r="68" spans="1:7" ht="15">
      <c r="A68" s="32" t="s">
        <v>240</v>
      </c>
      <c r="B68" s="3">
        <v>497</v>
      </c>
      <c r="C68" s="14">
        <v>480</v>
      </c>
      <c r="D68" s="3">
        <v>909</v>
      </c>
      <c r="E68" s="35">
        <f t="shared" si="6"/>
        <v>0.010868265620890025</v>
      </c>
      <c r="F68" s="36">
        <f t="shared" si="7"/>
        <v>0.8289738430583501</v>
      </c>
      <c r="G68" s="14">
        <f t="shared" si="8"/>
        <v>412</v>
      </c>
    </row>
    <row r="69" spans="1:7" ht="15">
      <c r="A69" s="32" t="s">
        <v>241</v>
      </c>
      <c r="B69" s="3">
        <v>141</v>
      </c>
      <c r="C69" s="14">
        <v>97</v>
      </c>
      <c r="D69" s="3">
        <v>181</v>
      </c>
      <c r="E69" s="35">
        <f t="shared" si="6"/>
        <v>0.002164088093928597</v>
      </c>
      <c r="F69" s="36">
        <f t="shared" si="7"/>
        <v>0.28368794326241137</v>
      </c>
      <c r="G69" s="14">
        <f t="shared" si="8"/>
        <v>40</v>
      </c>
    </row>
    <row r="70" spans="1:7" ht="15">
      <c r="A70" s="32" t="s">
        <v>242</v>
      </c>
      <c r="B70" s="3">
        <v>119</v>
      </c>
      <c r="C70" s="14">
        <v>183</v>
      </c>
      <c r="D70" s="3">
        <v>279</v>
      </c>
      <c r="E70" s="35">
        <f t="shared" si="6"/>
        <v>0.003335804299481097</v>
      </c>
      <c r="F70" s="36">
        <f t="shared" si="7"/>
        <v>1.3445378151260505</v>
      </c>
      <c r="G70" s="14">
        <f t="shared" si="8"/>
        <v>160</v>
      </c>
    </row>
    <row r="71" spans="1:7" ht="15">
      <c r="A71" s="32" t="s">
        <v>243</v>
      </c>
      <c r="B71" s="3">
        <v>416</v>
      </c>
      <c r="C71" s="14">
        <v>606</v>
      </c>
      <c r="D71" s="3">
        <v>808</v>
      </c>
      <c r="E71" s="35">
        <f t="shared" si="6"/>
        <v>0.009660680551902246</v>
      </c>
      <c r="F71" s="36">
        <f t="shared" si="7"/>
        <v>0.9423076923076923</v>
      </c>
      <c r="G71" s="14">
        <f t="shared" si="8"/>
        <v>392</v>
      </c>
    </row>
    <row r="72" spans="1:7" ht="15">
      <c r="A72" s="32" t="s">
        <v>244</v>
      </c>
      <c r="B72" s="3">
        <v>292</v>
      </c>
      <c r="C72" s="14">
        <v>477</v>
      </c>
      <c r="D72" s="3">
        <v>579</v>
      </c>
      <c r="E72" s="35">
        <f t="shared" si="6"/>
        <v>0.0069226906430091585</v>
      </c>
      <c r="F72" s="36">
        <f t="shared" si="7"/>
        <v>0.9828767123287672</v>
      </c>
      <c r="G72" s="14">
        <f t="shared" si="8"/>
        <v>287</v>
      </c>
    </row>
    <row r="73" spans="1:7" ht="15">
      <c r="A73" s="32" t="s">
        <v>245</v>
      </c>
      <c r="B73" s="3">
        <v>77</v>
      </c>
      <c r="C73" s="14">
        <v>36</v>
      </c>
      <c r="D73" s="3">
        <v>98</v>
      </c>
      <c r="E73" s="35">
        <f t="shared" si="6"/>
        <v>0.0011717162055525</v>
      </c>
      <c r="F73" s="36">
        <f t="shared" si="7"/>
        <v>0.2727272727272727</v>
      </c>
      <c r="G73" s="14">
        <f t="shared" si="8"/>
        <v>21</v>
      </c>
    </row>
    <row r="74" spans="1:7" ht="15">
      <c r="A74" s="32" t="s">
        <v>246</v>
      </c>
      <c r="B74" s="3">
        <v>1363</v>
      </c>
      <c r="C74" s="14">
        <v>1514</v>
      </c>
      <c r="D74" s="3">
        <v>2234</v>
      </c>
      <c r="E74" s="35">
        <f t="shared" si="6"/>
        <v>0.026710346971472298</v>
      </c>
      <c r="F74" s="36">
        <f t="shared" si="7"/>
        <v>0.6390315480557593</v>
      </c>
      <c r="G74" s="14">
        <f t="shared" si="8"/>
        <v>871</v>
      </c>
    </row>
    <row r="75" spans="1:7" ht="15">
      <c r="A75" s="32" t="s">
        <v>247</v>
      </c>
      <c r="B75" s="3">
        <v>399</v>
      </c>
      <c r="C75" s="14">
        <v>279</v>
      </c>
      <c r="D75" s="3">
        <v>338</v>
      </c>
      <c r="E75" s="35">
        <f t="shared" si="6"/>
        <v>0.004041225280374949</v>
      </c>
      <c r="F75" s="36">
        <f t="shared" si="7"/>
        <v>-0.15288220551378445</v>
      </c>
      <c r="G75" s="14">
        <f t="shared" si="8"/>
        <v>-61</v>
      </c>
    </row>
    <row r="76" spans="1:7" ht="15">
      <c r="A76" s="32" t="s">
        <v>248</v>
      </c>
      <c r="B76" s="3">
        <v>510</v>
      </c>
      <c r="C76" s="14">
        <v>499</v>
      </c>
      <c r="D76" s="3">
        <v>873</v>
      </c>
      <c r="E76" s="35">
        <f t="shared" si="6"/>
        <v>0.010437839259666659</v>
      </c>
      <c r="F76" s="36">
        <f t="shared" si="7"/>
        <v>0.711764705882353</v>
      </c>
      <c r="G76" s="14">
        <f>D76-B76</f>
        <v>363</v>
      </c>
    </row>
    <row r="77" spans="1:7" ht="15">
      <c r="A77" s="32" t="s">
        <v>249</v>
      </c>
      <c r="B77" s="3">
        <v>62</v>
      </c>
      <c r="C77" s="14">
        <v>84</v>
      </c>
      <c r="D77" s="3">
        <v>72</v>
      </c>
      <c r="E77" s="35">
        <f t="shared" si="6"/>
        <v>0.0008608527224467348</v>
      </c>
      <c r="F77" s="36">
        <f>(D77-B77)/B77</f>
        <v>0.16129032258064516</v>
      </c>
      <c r="G77" s="14">
        <f t="shared" si="8"/>
        <v>10</v>
      </c>
    </row>
    <row r="78" spans="1:7" ht="15">
      <c r="A78" s="32" t="s">
        <v>250</v>
      </c>
      <c r="B78" s="3">
        <v>357</v>
      </c>
      <c r="C78" s="14">
        <v>316</v>
      </c>
      <c r="D78" s="3">
        <v>430</v>
      </c>
      <c r="E78" s="35">
        <f t="shared" si="6"/>
        <v>0.005141203759056888</v>
      </c>
      <c r="F78" s="36">
        <f t="shared" si="7"/>
        <v>0.20448179271708683</v>
      </c>
      <c r="G78" s="14">
        <f t="shared" si="8"/>
        <v>73</v>
      </c>
    </row>
    <row r="79" spans="1:7" ht="15">
      <c r="A79" s="32" t="s">
        <v>251</v>
      </c>
      <c r="B79" s="3">
        <v>393</v>
      </c>
      <c r="C79" s="14">
        <v>363</v>
      </c>
      <c r="D79" s="3">
        <v>679</v>
      </c>
      <c r="E79" s="35">
        <f t="shared" si="6"/>
        <v>0.008118319424185179</v>
      </c>
      <c r="F79" s="36">
        <f t="shared" si="7"/>
        <v>0.727735368956743</v>
      </c>
      <c r="G79" s="14">
        <f t="shared" si="8"/>
        <v>286</v>
      </c>
    </row>
    <row r="80" spans="1:7" ht="15">
      <c r="A80" s="32" t="s">
        <v>252</v>
      </c>
      <c r="B80" s="3">
        <v>207</v>
      </c>
      <c r="C80" s="14">
        <v>192</v>
      </c>
      <c r="D80" s="3">
        <v>217</v>
      </c>
      <c r="E80" s="35">
        <f t="shared" si="6"/>
        <v>0.0025945144551519643</v>
      </c>
      <c r="F80" s="36">
        <f t="shared" si="7"/>
        <v>0.04830917874396135</v>
      </c>
      <c r="G80" s="14">
        <f t="shared" si="8"/>
        <v>10</v>
      </c>
    </row>
    <row r="81" spans="1:7" ht="15">
      <c r="A81" s="32" t="s">
        <v>253</v>
      </c>
      <c r="B81" s="3">
        <v>213</v>
      </c>
      <c r="C81" s="14">
        <v>271</v>
      </c>
      <c r="D81" s="3">
        <v>368</v>
      </c>
      <c r="E81" s="35">
        <f t="shared" si="6"/>
        <v>0.0043999139147277554</v>
      </c>
      <c r="F81" s="36">
        <f t="shared" si="7"/>
        <v>0.7276995305164319</v>
      </c>
      <c r="G81" s="14">
        <f t="shared" si="8"/>
        <v>155</v>
      </c>
    </row>
    <row r="82" spans="1:7" ht="15.75" thickBot="1">
      <c r="A82" s="32" t="s">
        <v>254</v>
      </c>
      <c r="B82" s="3">
        <v>343</v>
      </c>
      <c r="C82" s="14">
        <v>318</v>
      </c>
      <c r="D82" s="3">
        <v>545</v>
      </c>
      <c r="E82" s="35">
        <f t="shared" si="6"/>
        <v>0.006516176857409311</v>
      </c>
      <c r="F82" s="36">
        <f t="shared" si="7"/>
        <v>0.5889212827988338</v>
      </c>
      <c r="G82" s="14">
        <f t="shared" si="8"/>
        <v>202</v>
      </c>
    </row>
    <row r="83" spans="1:7" ht="15.75" thickBot="1">
      <c r="A83" s="34" t="s">
        <v>174</v>
      </c>
      <c r="B83" s="107">
        <v>61870</v>
      </c>
      <c r="C83" s="55">
        <v>63358</v>
      </c>
      <c r="D83" s="107">
        <v>83638</v>
      </c>
      <c r="E83" s="37">
        <f>D83/$D$83</f>
        <v>1</v>
      </c>
      <c r="F83" s="38">
        <f>(D83-B83)/B83</f>
        <v>0.35183449167609504</v>
      </c>
      <c r="G83" s="55">
        <f>D83-B83</f>
        <v>21768</v>
      </c>
    </row>
  </sheetData>
  <sheetProtection/>
  <autoFilter ref="A1:F83"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6" sqref="E6"/>
    </sheetView>
  </sheetViews>
  <sheetFormatPr defaultColWidth="8.8515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1.421875" style="0" bestFit="1" customWidth="1"/>
    <col min="6" max="6" width="31.140625" style="0" customWidth="1"/>
    <col min="7" max="7" width="36.7109375" style="0" customWidth="1"/>
  </cols>
  <sheetData>
    <row r="1" spans="1:7" ht="30.75" thickBot="1">
      <c r="A1" s="12" t="s">
        <v>175</v>
      </c>
      <c r="B1" s="95">
        <v>40909</v>
      </c>
      <c r="C1" s="96">
        <v>41244</v>
      </c>
      <c r="D1" s="95">
        <v>41275</v>
      </c>
      <c r="E1" s="15" t="s">
        <v>299</v>
      </c>
      <c r="F1" s="42" t="s">
        <v>314</v>
      </c>
      <c r="G1" s="44" t="s">
        <v>315</v>
      </c>
    </row>
    <row r="2" spans="1:7" ht="15">
      <c r="A2" s="31" t="s">
        <v>176</v>
      </c>
      <c r="B2" s="101">
        <v>871</v>
      </c>
      <c r="C2" s="13">
        <v>686</v>
      </c>
      <c r="D2" s="9">
        <v>870</v>
      </c>
      <c r="E2" s="45">
        <f aca="true" t="shared" si="0" ref="E2:E33">D2/$D$83</f>
        <v>0.020659685117902685</v>
      </c>
      <c r="F2" s="115">
        <f aca="true" t="shared" si="1" ref="F2:F33">(D2-B2)/B2</f>
        <v>-0.001148105625717566</v>
      </c>
      <c r="G2" s="13">
        <f aca="true" t="shared" si="2" ref="G2:G33">D2-B2</f>
        <v>-1</v>
      </c>
    </row>
    <row r="3" spans="1:7" ht="15">
      <c r="A3" s="31" t="s">
        <v>177</v>
      </c>
      <c r="B3" s="10">
        <v>180</v>
      </c>
      <c r="C3" s="14">
        <v>103</v>
      </c>
      <c r="D3" s="11">
        <v>197</v>
      </c>
      <c r="E3" s="35">
        <f t="shared" si="0"/>
        <v>0.004678112607157275</v>
      </c>
      <c r="F3" s="36">
        <f t="shared" si="1"/>
        <v>0.09444444444444444</v>
      </c>
      <c r="G3" s="14">
        <f t="shared" si="2"/>
        <v>17</v>
      </c>
    </row>
    <row r="4" spans="1:7" ht="15">
      <c r="A4" s="31" t="s">
        <v>178</v>
      </c>
      <c r="B4" s="10">
        <v>271</v>
      </c>
      <c r="C4" s="14">
        <v>444</v>
      </c>
      <c r="D4" s="11">
        <v>383</v>
      </c>
      <c r="E4" s="35">
        <f t="shared" si="0"/>
        <v>0.009095010804777849</v>
      </c>
      <c r="F4" s="36">
        <f t="shared" si="1"/>
        <v>0.4132841328413284</v>
      </c>
      <c r="G4" s="14">
        <f t="shared" si="2"/>
        <v>112</v>
      </c>
    </row>
    <row r="5" spans="1:7" ht="15">
      <c r="A5" s="31" t="s">
        <v>179</v>
      </c>
      <c r="B5" s="10">
        <v>44</v>
      </c>
      <c r="C5" s="14">
        <v>61</v>
      </c>
      <c r="D5" s="11">
        <v>54</v>
      </c>
      <c r="E5" s="35">
        <f>D5/$D$83</f>
        <v>0.0012823252831801668</v>
      </c>
      <c r="F5" s="36">
        <f t="shared" si="1"/>
        <v>0.22727272727272727</v>
      </c>
      <c r="G5" s="14">
        <f t="shared" si="2"/>
        <v>10</v>
      </c>
    </row>
    <row r="6" spans="1:7" ht="15">
      <c r="A6" s="31" t="s">
        <v>180</v>
      </c>
      <c r="B6" s="10">
        <v>113</v>
      </c>
      <c r="C6" s="14">
        <v>87</v>
      </c>
      <c r="D6" s="11">
        <v>172</v>
      </c>
      <c r="E6" s="35">
        <f t="shared" si="0"/>
        <v>0.004084443494573865</v>
      </c>
      <c r="F6" s="36">
        <f>(D6-B6)/B6</f>
        <v>0.5221238938053098</v>
      </c>
      <c r="G6" s="14">
        <f t="shared" si="2"/>
        <v>59</v>
      </c>
    </row>
    <row r="7" spans="1:7" ht="15">
      <c r="A7" s="31" t="s">
        <v>181</v>
      </c>
      <c r="B7" s="10">
        <v>179</v>
      </c>
      <c r="C7" s="14">
        <v>89</v>
      </c>
      <c r="D7" s="11">
        <v>114</v>
      </c>
      <c r="E7" s="35">
        <f t="shared" si="0"/>
        <v>0.002707131153380352</v>
      </c>
      <c r="F7" s="36">
        <f t="shared" si="1"/>
        <v>-0.36312849162011174</v>
      </c>
      <c r="G7" s="14">
        <f t="shared" si="2"/>
        <v>-65</v>
      </c>
    </row>
    <row r="8" spans="1:7" ht="15">
      <c r="A8" s="31" t="s">
        <v>182</v>
      </c>
      <c r="B8" s="10">
        <v>2633</v>
      </c>
      <c r="C8" s="14">
        <v>1888</v>
      </c>
      <c r="D8" s="11">
        <v>2772</v>
      </c>
      <c r="E8" s="35">
        <f t="shared" si="0"/>
        <v>0.06582603120324856</v>
      </c>
      <c r="F8" s="36">
        <f t="shared" si="1"/>
        <v>0.05279149259399924</v>
      </c>
      <c r="G8" s="14">
        <f>D8-B8</f>
        <v>139</v>
      </c>
    </row>
    <row r="9" spans="1:7" ht="15">
      <c r="A9" s="31" t="s">
        <v>183</v>
      </c>
      <c r="B9" s="10">
        <v>1346</v>
      </c>
      <c r="C9" s="14">
        <v>2294</v>
      </c>
      <c r="D9" s="11">
        <v>1926</v>
      </c>
      <c r="E9" s="35">
        <f t="shared" si="0"/>
        <v>0.045736268433425945</v>
      </c>
      <c r="F9" s="36">
        <f t="shared" si="1"/>
        <v>0.4309063893016345</v>
      </c>
      <c r="G9" s="14">
        <f t="shared" si="2"/>
        <v>580</v>
      </c>
    </row>
    <row r="10" spans="1:7" ht="15">
      <c r="A10" s="31" t="s">
        <v>184</v>
      </c>
      <c r="B10" s="10">
        <v>8</v>
      </c>
      <c r="C10" s="14">
        <v>12</v>
      </c>
      <c r="D10" s="11">
        <v>15</v>
      </c>
      <c r="E10" s="35">
        <f t="shared" si="0"/>
        <v>0.0003562014675500463</v>
      </c>
      <c r="F10" s="36">
        <f t="shared" si="1"/>
        <v>0.875</v>
      </c>
      <c r="G10" s="14">
        <f t="shared" si="2"/>
        <v>7</v>
      </c>
    </row>
    <row r="11" spans="1:7" ht="15">
      <c r="A11" s="31" t="s">
        <v>185</v>
      </c>
      <c r="B11" s="10">
        <v>121</v>
      </c>
      <c r="C11" s="14">
        <v>169</v>
      </c>
      <c r="D11" s="11">
        <v>122</v>
      </c>
      <c r="E11" s="35">
        <f t="shared" si="0"/>
        <v>0.002897105269407043</v>
      </c>
      <c r="F11" s="36">
        <f t="shared" si="1"/>
        <v>0.008264462809917356</v>
      </c>
      <c r="G11" s="14">
        <f t="shared" si="2"/>
        <v>1</v>
      </c>
    </row>
    <row r="12" spans="1:7" ht="15">
      <c r="A12" s="31" t="s">
        <v>186</v>
      </c>
      <c r="B12" s="10">
        <v>377</v>
      </c>
      <c r="C12" s="14">
        <v>404</v>
      </c>
      <c r="D12" s="11">
        <v>612</v>
      </c>
      <c r="E12" s="35">
        <f t="shared" si="0"/>
        <v>0.01453301987604189</v>
      </c>
      <c r="F12" s="36">
        <f t="shared" si="1"/>
        <v>0.623342175066313</v>
      </c>
      <c r="G12" s="14">
        <f t="shared" si="2"/>
        <v>235</v>
      </c>
    </row>
    <row r="13" spans="1:7" ht="15">
      <c r="A13" s="31" t="s">
        <v>187</v>
      </c>
      <c r="B13" s="10">
        <v>491</v>
      </c>
      <c r="C13" s="14">
        <v>271</v>
      </c>
      <c r="D13" s="11">
        <v>641</v>
      </c>
      <c r="E13" s="35">
        <f t="shared" si="0"/>
        <v>0.015221676046638646</v>
      </c>
      <c r="F13" s="36">
        <f t="shared" si="1"/>
        <v>0.3054989816700611</v>
      </c>
      <c r="G13" s="14">
        <f t="shared" si="2"/>
        <v>150</v>
      </c>
    </row>
    <row r="14" spans="1:7" ht="15">
      <c r="A14" s="31" t="s">
        <v>188</v>
      </c>
      <c r="B14" s="10">
        <v>133</v>
      </c>
      <c r="C14" s="14">
        <v>56</v>
      </c>
      <c r="D14" s="11">
        <v>107</v>
      </c>
      <c r="E14" s="35">
        <f t="shared" si="0"/>
        <v>0.0025409038018569968</v>
      </c>
      <c r="F14" s="36">
        <f t="shared" si="1"/>
        <v>-0.19548872180451127</v>
      </c>
      <c r="G14" s="14">
        <f t="shared" si="2"/>
        <v>-26</v>
      </c>
    </row>
    <row r="15" spans="1:7" ht="15">
      <c r="A15" s="31" t="s">
        <v>189</v>
      </c>
      <c r="B15" s="10">
        <v>226</v>
      </c>
      <c r="C15" s="14">
        <v>165</v>
      </c>
      <c r="D15" s="11">
        <v>362</v>
      </c>
      <c r="E15" s="35">
        <f t="shared" si="0"/>
        <v>0.008596328750207783</v>
      </c>
      <c r="F15" s="36">
        <f t="shared" si="1"/>
        <v>0.6017699115044248</v>
      </c>
      <c r="G15" s="14">
        <f t="shared" si="2"/>
        <v>136</v>
      </c>
    </row>
    <row r="16" spans="1:7" ht="15">
      <c r="A16" s="31" t="s">
        <v>190</v>
      </c>
      <c r="B16" s="10">
        <v>31</v>
      </c>
      <c r="C16" s="14">
        <v>25</v>
      </c>
      <c r="D16" s="11">
        <v>22</v>
      </c>
      <c r="E16" s="35">
        <f t="shared" si="0"/>
        <v>0.0005224288190734012</v>
      </c>
      <c r="F16" s="36">
        <f t="shared" si="1"/>
        <v>-0.2903225806451613</v>
      </c>
      <c r="G16" s="14">
        <f t="shared" si="2"/>
        <v>-9</v>
      </c>
    </row>
    <row r="17" spans="1:7" ht="15">
      <c r="A17" s="31" t="s">
        <v>191</v>
      </c>
      <c r="B17" s="10">
        <v>174</v>
      </c>
      <c r="C17" s="14">
        <v>249</v>
      </c>
      <c r="D17" s="11">
        <v>165</v>
      </c>
      <c r="E17" s="35">
        <f t="shared" si="0"/>
        <v>0.003918216143050509</v>
      </c>
      <c r="F17" s="36">
        <f t="shared" si="1"/>
        <v>-0.05172413793103448</v>
      </c>
      <c r="G17" s="14">
        <f t="shared" si="2"/>
        <v>-9</v>
      </c>
    </row>
    <row r="18" spans="1:7" ht="15">
      <c r="A18" s="31" t="s">
        <v>192</v>
      </c>
      <c r="B18" s="10">
        <v>179</v>
      </c>
      <c r="C18" s="14">
        <v>69</v>
      </c>
      <c r="D18" s="11">
        <v>167</v>
      </c>
      <c r="E18" s="35">
        <f t="shared" si="0"/>
        <v>0.003965709672057182</v>
      </c>
      <c r="F18" s="36">
        <f t="shared" si="1"/>
        <v>-0.0670391061452514</v>
      </c>
      <c r="G18" s="14">
        <f t="shared" si="2"/>
        <v>-12</v>
      </c>
    </row>
    <row r="19" spans="1:7" ht="15">
      <c r="A19" s="31" t="s">
        <v>193</v>
      </c>
      <c r="B19" s="10">
        <v>36</v>
      </c>
      <c r="C19" s="14">
        <v>44</v>
      </c>
      <c r="D19" s="11">
        <v>74</v>
      </c>
      <c r="E19" s="35">
        <f t="shared" si="0"/>
        <v>0.0017572605732468951</v>
      </c>
      <c r="F19" s="36">
        <f t="shared" si="1"/>
        <v>1.0555555555555556</v>
      </c>
      <c r="G19" s="14">
        <f t="shared" si="2"/>
        <v>38</v>
      </c>
    </row>
    <row r="20" spans="1:7" ht="15">
      <c r="A20" s="31" t="s">
        <v>194</v>
      </c>
      <c r="B20" s="10">
        <v>140</v>
      </c>
      <c r="C20" s="14">
        <v>95</v>
      </c>
      <c r="D20" s="11">
        <v>135</v>
      </c>
      <c r="E20" s="35">
        <f t="shared" si="0"/>
        <v>0.003205813207950417</v>
      </c>
      <c r="F20" s="36">
        <f t="shared" si="1"/>
        <v>-0.03571428571428571</v>
      </c>
      <c r="G20" s="14">
        <f t="shared" si="2"/>
        <v>-5</v>
      </c>
    </row>
    <row r="21" spans="1:7" ht="15">
      <c r="A21" s="31" t="s">
        <v>195</v>
      </c>
      <c r="B21" s="10">
        <v>82</v>
      </c>
      <c r="C21" s="14">
        <v>58</v>
      </c>
      <c r="D21" s="11">
        <v>109</v>
      </c>
      <c r="E21" s="35">
        <f t="shared" si="0"/>
        <v>0.00258839733086367</v>
      </c>
      <c r="F21" s="36">
        <f t="shared" si="1"/>
        <v>0.32926829268292684</v>
      </c>
      <c r="G21" s="14">
        <f t="shared" si="2"/>
        <v>27</v>
      </c>
    </row>
    <row r="22" spans="1:7" ht="15">
      <c r="A22" s="31" t="s">
        <v>196</v>
      </c>
      <c r="B22" s="10">
        <v>2050</v>
      </c>
      <c r="C22" s="14">
        <v>1706</v>
      </c>
      <c r="D22" s="11">
        <v>2831</v>
      </c>
      <c r="E22" s="35">
        <f t="shared" si="0"/>
        <v>0.0672270903089454</v>
      </c>
      <c r="F22" s="36">
        <f t="shared" si="1"/>
        <v>0.38097560975609757</v>
      </c>
      <c r="G22" s="14">
        <f t="shared" si="2"/>
        <v>781</v>
      </c>
    </row>
    <row r="23" spans="1:7" ht="15">
      <c r="A23" s="31" t="s">
        <v>197</v>
      </c>
      <c r="B23" s="10">
        <v>262</v>
      </c>
      <c r="C23" s="14">
        <v>111</v>
      </c>
      <c r="D23" s="11">
        <v>178</v>
      </c>
      <c r="E23" s="35">
        <f t="shared" si="0"/>
        <v>0.004226924081593883</v>
      </c>
      <c r="F23" s="36">
        <f t="shared" si="1"/>
        <v>-0.32061068702290074</v>
      </c>
      <c r="G23" s="14">
        <f t="shared" si="2"/>
        <v>-84</v>
      </c>
    </row>
    <row r="24" spans="1:7" ht="15">
      <c r="A24" s="31" t="s">
        <v>198</v>
      </c>
      <c r="B24" s="10">
        <v>101</v>
      </c>
      <c r="C24" s="14">
        <v>82</v>
      </c>
      <c r="D24" s="11">
        <v>107</v>
      </c>
      <c r="E24" s="35">
        <f t="shared" si="0"/>
        <v>0.0025409038018569968</v>
      </c>
      <c r="F24" s="36">
        <f t="shared" si="1"/>
        <v>0.0594059405940594</v>
      </c>
      <c r="G24" s="14">
        <f t="shared" si="2"/>
        <v>6</v>
      </c>
    </row>
    <row r="25" spans="1:7" ht="15">
      <c r="A25" s="31" t="s">
        <v>199</v>
      </c>
      <c r="B25" s="10">
        <v>195</v>
      </c>
      <c r="C25" s="14">
        <v>115</v>
      </c>
      <c r="D25" s="11">
        <v>261</v>
      </c>
      <c r="E25" s="35">
        <f t="shared" si="0"/>
        <v>0.006197905535370806</v>
      </c>
      <c r="F25" s="36">
        <f t="shared" si="1"/>
        <v>0.3384615384615385</v>
      </c>
      <c r="G25" s="14">
        <f t="shared" si="2"/>
        <v>66</v>
      </c>
    </row>
    <row r="26" spans="1:7" ht="15">
      <c r="A26" s="31" t="s">
        <v>200</v>
      </c>
      <c r="B26" s="10">
        <v>519</v>
      </c>
      <c r="C26" s="14">
        <v>455</v>
      </c>
      <c r="D26" s="11">
        <v>437</v>
      </c>
      <c r="E26" s="35">
        <f t="shared" si="0"/>
        <v>0.010377336087958015</v>
      </c>
      <c r="F26" s="36">
        <f t="shared" si="1"/>
        <v>-0.1579961464354528</v>
      </c>
      <c r="G26" s="14">
        <f t="shared" si="2"/>
        <v>-82</v>
      </c>
    </row>
    <row r="27" spans="1:7" ht="15">
      <c r="A27" s="31" t="s">
        <v>113</v>
      </c>
      <c r="B27" s="10">
        <v>393</v>
      </c>
      <c r="C27" s="14">
        <v>373</v>
      </c>
      <c r="D27" s="11">
        <v>728</v>
      </c>
      <c r="E27" s="35">
        <f t="shared" si="0"/>
        <v>0.017287644558428916</v>
      </c>
      <c r="F27" s="36">
        <f t="shared" si="1"/>
        <v>0.8524173027989822</v>
      </c>
      <c r="G27" s="14">
        <f t="shared" si="2"/>
        <v>335</v>
      </c>
    </row>
    <row r="28" spans="1:7" ht="15">
      <c r="A28" s="31" t="s">
        <v>201</v>
      </c>
      <c r="B28" s="10">
        <v>325</v>
      </c>
      <c r="C28" s="14">
        <v>251</v>
      </c>
      <c r="D28" s="11">
        <v>373</v>
      </c>
      <c r="E28" s="35">
        <f t="shared" si="0"/>
        <v>0.008857543159744484</v>
      </c>
      <c r="F28" s="36">
        <f t="shared" si="1"/>
        <v>0.1476923076923077</v>
      </c>
      <c r="G28" s="14">
        <f t="shared" si="2"/>
        <v>48</v>
      </c>
    </row>
    <row r="29" spans="1:7" ht="15">
      <c r="A29" s="31" t="s">
        <v>202</v>
      </c>
      <c r="B29" s="10">
        <v>184</v>
      </c>
      <c r="C29" s="14">
        <v>115</v>
      </c>
      <c r="D29" s="11">
        <v>211</v>
      </c>
      <c r="E29" s="35">
        <f t="shared" si="0"/>
        <v>0.0050105673102039845</v>
      </c>
      <c r="F29" s="36">
        <f t="shared" si="1"/>
        <v>0.14673913043478262</v>
      </c>
      <c r="G29" s="14">
        <f t="shared" si="2"/>
        <v>27</v>
      </c>
    </row>
    <row r="30" spans="1:7" ht="15">
      <c r="A30" s="31" t="s">
        <v>203</v>
      </c>
      <c r="B30" s="10">
        <v>246</v>
      </c>
      <c r="C30" s="14">
        <v>258</v>
      </c>
      <c r="D30" s="11">
        <v>405</v>
      </c>
      <c r="E30" s="35">
        <f t="shared" si="0"/>
        <v>0.00961743962385125</v>
      </c>
      <c r="F30" s="36">
        <f t="shared" si="1"/>
        <v>0.6463414634146342</v>
      </c>
      <c r="G30" s="14">
        <f t="shared" si="2"/>
        <v>159</v>
      </c>
    </row>
    <row r="31" spans="1:7" ht="15">
      <c r="A31" s="31" t="s">
        <v>204</v>
      </c>
      <c r="B31" s="10">
        <v>112</v>
      </c>
      <c r="C31" s="14">
        <v>155</v>
      </c>
      <c r="D31" s="11">
        <v>168</v>
      </c>
      <c r="E31" s="35">
        <f t="shared" si="0"/>
        <v>0.003989456436560518</v>
      </c>
      <c r="F31" s="36">
        <f t="shared" si="1"/>
        <v>0.5</v>
      </c>
      <c r="G31" s="14">
        <f t="shared" si="2"/>
        <v>56</v>
      </c>
    </row>
    <row r="32" spans="1:7" ht="15">
      <c r="A32" s="31" t="s">
        <v>205</v>
      </c>
      <c r="B32" s="10">
        <v>218</v>
      </c>
      <c r="C32" s="14">
        <v>173</v>
      </c>
      <c r="D32" s="11">
        <v>228</v>
      </c>
      <c r="E32" s="35">
        <f t="shared" si="0"/>
        <v>0.005414262306760704</v>
      </c>
      <c r="F32" s="36">
        <f t="shared" si="1"/>
        <v>0.045871559633027525</v>
      </c>
      <c r="G32" s="14">
        <f t="shared" si="2"/>
        <v>10</v>
      </c>
    </row>
    <row r="33" spans="1:7" ht="15">
      <c r="A33" s="31" t="s">
        <v>206</v>
      </c>
      <c r="B33" s="10">
        <v>435</v>
      </c>
      <c r="C33" s="14">
        <v>391</v>
      </c>
      <c r="D33" s="11">
        <v>445</v>
      </c>
      <c r="E33" s="35">
        <f t="shared" si="0"/>
        <v>0.010567310203984707</v>
      </c>
      <c r="F33" s="36">
        <f t="shared" si="1"/>
        <v>0.022988505747126436</v>
      </c>
      <c r="G33" s="14">
        <f t="shared" si="2"/>
        <v>10</v>
      </c>
    </row>
    <row r="34" spans="1:7" ht="15">
      <c r="A34" s="31" t="s">
        <v>207</v>
      </c>
      <c r="B34" s="10">
        <v>569</v>
      </c>
      <c r="C34" s="14">
        <v>455</v>
      </c>
      <c r="D34" s="11">
        <v>519</v>
      </c>
      <c r="E34" s="35">
        <f aca="true" t="shared" si="3" ref="E34:E65">D34/$D$83</f>
        <v>0.012324570777231602</v>
      </c>
      <c r="F34" s="36">
        <f aca="true" t="shared" si="4" ref="F34:F65">(D34-B34)/B34</f>
        <v>-0.08787346221441125</v>
      </c>
      <c r="G34" s="14">
        <f aca="true" t="shared" si="5" ref="G34:G65">D34-B34</f>
        <v>-50</v>
      </c>
    </row>
    <row r="35" spans="1:7" ht="15">
      <c r="A35" s="31" t="s">
        <v>208</v>
      </c>
      <c r="B35" s="10">
        <v>246</v>
      </c>
      <c r="C35" s="14">
        <v>124</v>
      </c>
      <c r="D35" s="11">
        <v>225</v>
      </c>
      <c r="E35" s="35">
        <f t="shared" si="3"/>
        <v>0.005343022013250694</v>
      </c>
      <c r="F35" s="36">
        <f t="shared" si="4"/>
        <v>-0.08536585365853659</v>
      </c>
      <c r="G35" s="14">
        <f t="shared" si="5"/>
        <v>-21</v>
      </c>
    </row>
    <row r="36" spans="1:7" ht="15">
      <c r="A36" s="31" t="s">
        <v>209</v>
      </c>
      <c r="B36" s="10">
        <v>88</v>
      </c>
      <c r="C36" s="14">
        <v>61</v>
      </c>
      <c r="D36" s="11">
        <v>82</v>
      </c>
      <c r="E36" s="35">
        <f t="shared" si="3"/>
        <v>0.0019472346892735865</v>
      </c>
      <c r="F36" s="36">
        <f t="shared" si="4"/>
        <v>-0.06818181818181818</v>
      </c>
      <c r="G36" s="14">
        <f t="shared" si="5"/>
        <v>-6</v>
      </c>
    </row>
    <row r="37" spans="1:7" ht="15">
      <c r="A37" s="31" t="s">
        <v>210</v>
      </c>
      <c r="B37" s="10">
        <v>44</v>
      </c>
      <c r="C37" s="14">
        <v>33</v>
      </c>
      <c r="D37" s="11">
        <v>27</v>
      </c>
      <c r="E37" s="35">
        <f t="shared" si="3"/>
        <v>0.0006411626415900834</v>
      </c>
      <c r="F37" s="36">
        <f t="shared" si="4"/>
        <v>-0.38636363636363635</v>
      </c>
      <c r="G37" s="14">
        <f t="shared" si="5"/>
        <v>-17</v>
      </c>
    </row>
    <row r="38" spans="1:7" ht="15">
      <c r="A38" s="31" t="s">
        <v>211</v>
      </c>
      <c r="B38" s="10">
        <v>480</v>
      </c>
      <c r="C38" s="14">
        <v>305</v>
      </c>
      <c r="D38" s="11">
        <v>470</v>
      </c>
      <c r="E38" s="35">
        <f t="shared" si="3"/>
        <v>0.011160979316568117</v>
      </c>
      <c r="F38" s="36">
        <f t="shared" si="4"/>
        <v>-0.020833333333333332</v>
      </c>
      <c r="G38" s="14">
        <f t="shared" si="5"/>
        <v>-10</v>
      </c>
    </row>
    <row r="39" spans="1:7" ht="15">
      <c r="A39" s="31" t="s">
        <v>212</v>
      </c>
      <c r="B39" s="10">
        <v>19</v>
      </c>
      <c r="C39" s="14">
        <v>19</v>
      </c>
      <c r="D39" s="11">
        <v>60</v>
      </c>
      <c r="E39" s="35">
        <f t="shared" si="3"/>
        <v>0.0014248058702001853</v>
      </c>
      <c r="F39" s="36">
        <f t="shared" si="4"/>
        <v>2.1578947368421053</v>
      </c>
      <c r="G39" s="14">
        <f t="shared" si="5"/>
        <v>41</v>
      </c>
    </row>
    <row r="40" spans="1:7" ht="15">
      <c r="A40" s="31" t="s">
        <v>213</v>
      </c>
      <c r="B40" s="10">
        <v>119</v>
      </c>
      <c r="C40" s="14">
        <v>85</v>
      </c>
      <c r="D40" s="11">
        <v>119</v>
      </c>
      <c r="E40" s="35">
        <f t="shared" si="3"/>
        <v>0.002825864975897034</v>
      </c>
      <c r="F40" s="36">
        <f t="shared" si="4"/>
        <v>0</v>
      </c>
      <c r="G40" s="14">
        <f t="shared" si="5"/>
        <v>0</v>
      </c>
    </row>
    <row r="41" spans="1:7" ht="15">
      <c r="A41" s="31" t="s">
        <v>214</v>
      </c>
      <c r="B41" s="10">
        <v>11437</v>
      </c>
      <c r="C41" s="14">
        <v>7246</v>
      </c>
      <c r="D41" s="11">
        <v>10036</v>
      </c>
      <c r="E41" s="35">
        <f t="shared" si="3"/>
        <v>0.2383225285554843</v>
      </c>
      <c r="F41" s="36">
        <f t="shared" si="4"/>
        <v>-0.12249715834572003</v>
      </c>
      <c r="G41" s="14">
        <f t="shared" si="5"/>
        <v>-1401</v>
      </c>
    </row>
    <row r="42" spans="1:7" ht="15">
      <c r="A42" s="31" t="s">
        <v>215</v>
      </c>
      <c r="B42" s="10">
        <v>2528</v>
      </c>
      <c r="C42" s="14">
        <v>2195</v>
      </c>
      <c r="D42" s="11">
        <v>2586</v>
      </c>
      <c r="E42" s="35">
        <f t="shared" si="3"/>
        <v>0.06140913300562798</v>
      </c>
      <c r="F42" s="36">
        <f t="shared" si="4"/>
        <v>0.022943037974683545</v>
      </c>
      <c r="G42" s="14">
        <f t="shared" si="5"/>
        <v>58</v>
      </c>
    </row>
    <row r="43" spans="1:7" ht="15">
      <c r="A43" s="31" t="s">
        <v>216</v>
      </c>
      <c r="B43" s="10">
        <v>382</v>
      </c>
      <c r="C43" s="14">
        <v>241</v>
      </c>
      <c r="D43" s="11">
        <v>491</v>
      </c>
      <c r="E43" s="35">
        <f t="shared" si="3"/>
        <v>0.011659661371138183</v>
      </c>
      <c r="F43" s="36">
        <f t="shared" si="4"/>
        <v>0.28534031413612565</v>
      </c>
      <c r="G43" s="14">
        <f t="shared" si="5"/>
        <v>109</v>
      </c>
    </row>
    <row r="44" spans="1:7" ht="15">
      <c r="A44" s="31" t="s">
        <v>217</v>
      </c>
      <c r="B44" s="10">
        <v>68</v>
      </c>
      <c r="C44" s="14">
        <v>52</v>
      </c>
      <c r="D44" s="11">
        <v>93</v>
      </c>
      <c r="E44" s="35">
        <f t="shared" si="3"/>
        <v>0.002208449098810287</v>
      </c>
      <c r="F44" s="36">
        <f t="shared" si="4"/>
        <v>0.36764705882352944</v>
      </c>
      <c r="G44" s="14">
        <f t="shared" si="5"/>
        <v>25</v>
      </c>
    </row>
    <row r="45" spans="1:7" ht="15">
      <c r="A45" s="31" t="s">
        <v>218</v>
      </c>
      <c r="B45" s="10">
        <v>164</v>
      </c>
      <c r="C45" s="14">
        <v>81</v>
      </c>
      <c r="D45" s="11">
        <v>104</v>
      </c>
      <c r="E45" s="35">
        <f t="shared" si="3"/>
        <v>0.0024696635083469877</v>
      </c>
      <c r="F45" s="36">
        <f t="shared" si="4"/>
        <v>-0.36585365853658536</v>
      </c>
      <c r="G45" s="14">
        <f t="shared" si="5"/>
        <v>-60</v>
      </c>
    </row>
    <row r="46" spans="1:7" ht="15">
      <c r="A46" s="31" t="s">
        <v>219</v>
      </c>
      <c r="B46" s="10">
        <v>82</v>
      </c>
      <c r="C46" s="14">
        <v>54</v>
      </c>
      <c r="D46" s="11">
        <v>47</v>
      </c>
      <c r="E46" s="35">
        <f t="shared" si="3"/>
        <v>0.0011160979316568117</v>
      </c>
      <c r="F46" s="36">
        <f t="shared" si="4"/>
        <v>-0.4268292682926829</v>
      </c>
      <c r="G46" s="14">
        <f t="shared" si="5"/>
        <v>-35</v>
      </c>
    </row>
    <row r="47" spans="1:7" ht="15">
      <c r="A47" s="31" t="s">
        <v>220</v>
      </c>
      <c r="B47" s="10">
        <v>168</v>
      </c>
      <c r="C47" s="14">
        <v>121</v>
      </c>
      <c r="D47" s="11">
        <v>190</v>
      </c>
      <c r="E47" s="35">
        <f t="shared" si="3"/>
        <v>0.00451188525563392</v>
      </c>
      <c r="F47" s="36">
        <f t="shared" si="4"/>
        <v>0.13095238095238096</v>
      </c>
      <c r="G47" s="14">
        <f t="shared" si="5"/>
        <v>22</v>
      </c>
    </row>
    <row r="48" spans="1:7" ht="15">
      <c r="A48" s="31" t="s">
        <v>221</v>
      </c>
      <c r="B48" s="10">
        <v>659</v>
      </c>
      <c r="C48" s="14">
        <v>698</v>
      </c>
      <c r="D48" s="11">
        <v>857</v>
      </c>
      <c r="E48" s="35">
        <f t="shared" si="3"/>
        <v>0.02035097717935931</v>
      </c>
      <c r="F48" s="36">
        <f t="shared" si="4"/>
        <v>0.30045523520485584</v>
      </c>
      <c r="G48" s="14">
        <f t="shared" si="5"/>
        <v>198</v>
      </c>
    </row>
    <row r="49" spans="1:7" ht="15">
      <c r="A49" s="31" t="s">
        <v>223</v>
      </c>
      <c r="B49" s="10">
        <v>138</v>
      </c>
      <c r="C49" s="14">
        <v>7</v>
      </c>
      <c r="D49" s="11">
        <v>23</v>
      </c>
      <c r="E49" s="35">
        <f t="shared" si="3"/>
        <v>0.0005461755835767377</v>
      </c>
      <c r="F49" s="36">
        <f t="shared" si="4"/>
        <v>-0.8333333333333334</v>
      </c>
      <c r="G49" s="14">
        <f t="shared" si="5"/>
        <v>-115</v>
      </c>
    </row>
    <row r="50" spans="1:7" ht="15">
      <c r="A50" s="31" t="s">
        <v>131</v>
      </c>
      <c r="B50" s="10">
        <v>158</v>
      </c>
      <c r="C50" s="14">
        <v>52</v>
      </c>
      <c r="D50" s="11">
        <v>117</v>
      </c>
      <c r="E50" s="35">
        <f t="shared" si="3"/>
        <v>0.002778371446890361</v>
      </c>
      <c r="F50" s="36">
        <f t="shared" si="4"/>
        <v>-0.25949367088607594</v>
      </c>
      <c r="G50" s="14">
        <f t="shared" si="5"/>
        <v>-41</v>
      </c>
    </row>
    <row r="51" spans="1:7" ht="15">
      <c r="A51" s="31" t="s">
        <v>224</v>
      </c>
      <c r="B51" s="10">
        <v>63</v>
      </c>
      <c r="C51" s="14">
        <v>126</v>
      </c>
      <c r="D51" s="11">
        <v>209</v>
      </c>
      <c r="E51" s="35">
        <f t="shared" si="3"/>
        <v>0.004963073781197312</v>
      </c>
      <c r="F51" s="36">
        <f t="shared" si="4"/>
        <v>2.3174603174603177</v>
      </c>
      <c r="G51" s="14">
        <f t="shared" si="5"/>
        <v>146</v>
      </c>
    </row>
    <row r="52" spans="1:7" ht="15">
      <c r="A52" s="31" t="s">
        <v>222</v>
      </c>
      <c r="B52" s="10">
        <v>14</v>
      </c>
      <c r="C52" s="14">
        <v>56</v>
      </c>
      <c r="D52" s="11">
        <v>83</v>
      </c>
      <c r="E52" s="35">
        <f t="shared" si="3"/>
        <v>0.001970981453776923</v>
      </c>
      <c r="F52" s="36">
        <f t="shared" si="4"/>
        <v>4.928571428571429</v>
      </c>
      <c r="G52" s="14">
        <f t="shared" si="5"/>
        <v>69</v>
      </c>
    </row>
    <row r="53" spans="1:7" ht="15">
      <c r="A53" s="31" t="s">
        <v>225</v>
      </c>
      <c r="B53" s="10">
        <v>1125</v>
      </c>
      <c r="C53" s="14">
        <v>1063</v>
      </c>
      <c r="D53" s="11">
        <v>1289</v>
      </c>
      <c r="E53" s="35">
        <f t="shared" si="3"/>
        <v>0.030609579444800646</v>
      </c>
      <c r="F53" s="36">
        <f t="shared" si="4"/>
        <v>0.14577777777777778</v>
      </c>
      <c r="G53" s="14">
        <f t="shared" si="5"/>
        <v>164</v>
      </c>
    </row>
    <row r="54" spans="1:7" ht="15">
      <c r="A54" s="31" t="s">
        <v>226</v>
      </c>
      <c r="B54" s="10">
        <v>951</v>
      </c>
      <c r="C54" s="14">
        <v>462</v>
      </c>
      <c r="D54" s="11">
        <v>659</v>
      </c>
      <c r="E54" s="35">
        <f t="shared" si="3"/>
        <v>0.0156491178076987</v>
      </c>
      <c r="F54" s="36">
        <f t="shared" si="4"/>
        <v>-0.3070452155625657</v>
      </c>
      <c r="G54" s="14">
        <f t="shared" si="5"/>
        <v>-292</v>
      </c>
    </row>
    <row r="55" spans="1:7" ht="15">
      <c r="A55" s="31" t="s">
        <v>227</v>
      </c>
      <c r="B55" s="10">
        <v>377</v>
      </c>
      <c r="C55" s="14">
        <v>302</v>
      </c>
      <c r="D55" s="11">
        <v>444</v>
      </c>
      <c r="E55" s="35">
        <f t="shared" si="3"/>
        <v>0.01054356343948137</v>
      </c>
      <c r="F55" s="36">
        <f t="shared" si="4"/>
        <v>0.17771883289124668</v>
      </c>
      <c r="G55" s="14">
        <f t="shared" si="5"/>
        <v>67</v>
      </c>
    </row>
    <row r="56" spans="1:7" ht="15">
      <c r="A56" s="31" t="s">
        <v>228</v>
      </c>
      <c r="B56" s="10">
        <v>174</v>
      </c>
      <c r="C56" s="14">
        <v>153</v>
      </c>
      <c r="D56" s="11">
        <v>270</v>
      </c>
      <c r="E56" s="35">
        <f t="shared" si="3"/>
        <v>0.006411626415900834</v>
      </c>
      <c r="F56" s="36">
        <f t="shared" si="4"/>
        <v>0.5517241379310345</v>
      </c>
      <c r="G56" s="14">
        <f t="shared" si="5"/>
        <v>96</v>
      </c>
    </row>
    <row r="57" spans="1:7" ht="15">
      <c r="A57" s="31" t="s">
        <v>229</v>
      </c>
      <c r="B57" s="10">
        <v>566</v>
      </c>
      <c r="C57" s="14">
        <v>559</v>
      </c>
      <c r="D57" s="11">
        <v>497</v>
      </c>
      <c r="E57" s="35">
        <f t="shared" si="3"/>
        <v>0.0118021419581582</v>
      </c>
      <c r="F57" s="36">
        <f t="shared" si="4"/>
        <v>-0.12190812720848057</v>
      </c>
      <c r="G57" s="14">
        <f t="shared" si="5"/>
        <v>-69</v>
      </c>
    </row>
    <row r="58" spans="1:7" ht="15">
      <c r="A58" s="31" t="s">
        <v>230</v>
      </c>
      <c r="B58" s="10">
        <v>94</v>
      </c>
      <c r="C58" s="14">
        <v>46</v>
      </c>
      <c r="D58" s="11">
        <v>167</v>
      </c>
      <c r="E58" s="35">
        <f t="shared" si="3"/>
        <v>0.003965709672057182</v>
      </c>
      <c r="F58" s="36">
        <f t="shared" si="4"/>
        <v>0.776595744680851</v>
      </c>
      <c r="G58" s="14">
        <f t="shared" si="5"/>
        <v>73</v>
      </c>
    </row>
    <row r="59" spans="1:7" ht="15">
      <c r="A59" s="31" t="s">
        <v>231</v>
      </c>
      <c r="B59" s="10">
        <v>516</v>
      </c>
      <c r="C59" s="14">
        <v>562</v>
      </c>
      <c r="D59" s="11">
        <v>627</v>
      </c>
      <c r="E59" s="35">
        <f t="shared" si="3"/>
        <v>0.014889221343591936</v>
      </c>
      <c r="F59" s="36">
        <f t="shared" si="4"/>
        <v>0.21511627906976744</v>
      </c>
      <c r="G59" s="14">
        <f t="shared" si="5"/>
        <v>111</v>
      </c>
    </row>
    <row r="60" spans="1:7" ht="15">
      <c r="A60" s="31" t="s">
        <v>232</v>
      </c>
      <c r="B60" s="10">
        <v>457</v>
      </c>
      <c r="C60" s="14">
        <v>591</v>
      </c>
      <c r="D60" s="11">
        <v>571</v>
      </c>
      <c r="E60" s="35">
        <f t="shared" si="3"/>
        <v>0.013559402531405095</v>
      </c>
      <c r="F60" s="36">
        <f t="shared" si="4"/>
        <v>0.24945295404814005</v>
      </c>
      <c r="G60" s="14">
        <f t="shared" si="5"/>
        <v>114</v>
      </c>
    </row>
    <row r="61" spans="1:7" ht="15">
      <c r="A61" s="31" t="s">
        <v>233</v>
      </c>
      <c r="B61" s="10">
        <v>43</v>
      </c>
      <c r="C61" s="14">
        <v>53</v>
      </c>
      <c r="D61" s="11">
        <v>26</v>
      </c>
      <c r="E61" s="35">
        <f t="shared" si="3"/>
        <v>0.0006174158770867469</v>
      </c>
      <c r="F61" s="36">
        <f t="shared" si="4"/>
        <v>-0.3953488372093023</v>
      </c>
      <c r="G61" s="14">
        <f t="shared" si="5"/>
        <v>-17</v>
      </c>
    </row>
    <row r="62" spans="1:7" ht="15">
      <c r="A62" s="31" t="s">
        <v>234</v>
      </c>
      <c r="B62" s="10">
        <v>124</v>
      </c>
      <c r="C62" s="14">
        <v>91</v>
      </c>
      <c r="D62" s="11">
        <v>179</v>
      </c>
      <c r="E62" s="35">
        <f t="shared" si="3"/>
        <v>0.004250670846097219</v>
      </c>
      <c r="F62" s="36">
        <f t="shared" si="4"/>
        <v>0.4435483870967742</v>
      </c>
      <c r="G62" s="14">
        <f t="shared" si="5"/>
        <v>55</v>
      </c>
    </row>
    <row r="63" spans="1:7" ht="15">
      <c r="A63" s="31" t="s">
        <v>235</v>
      </c>
      <c r="B63" s="10">
        <v>80</v>
      </c>
      <c r="C63" s="14">
        <v>63</v>
      </c>
      <c r="D63" s="11">
        <v>138</v>
      </c>
      <c r="E63" s="35">
        <f t="shared" si="3"/>
        <v>0.003277053501460426</v>
      </c>
      <c r="F63" s="36">
        <f t="shared" si="4"/>
        <v>0.725</v>
      </c>
      <c r="G63" s="14">
        <f t="shared" si="5"/>
        <v>58</v>
      </c>
    </row>
    <row r="64" spans="1:7" ht="15">
      <c r="A64" s="31" t="s">
        <v>236</v>
      </c>
      <c r="B64" s="10">
        <v>156</v>
      </c>
      <c r="C64" s="14">
        <v>137</v>
      </c>
      <c r="D64" s="11">
        <v>238</v>
      </c>
      <c r="E64" s="35">
        <f t="shared" si="3"/>
        <v>0.005651729951794068</v>
      </c>
      <c r="F64" s="36">
        <f t="shared" si="4"/>
        <v>0.5256410256410257</v>
      </c>
      <c r="G64" s="14">
        <f t="shared" si="5"/>
        <v>82</v>
      </c>
    </row>
    <row r="65" spans="1:7" ht="15">
      <c r="A65" s="31" t="s">
        <v>237</v>
      </c>
      <c r="B65" s="10">
        <v>128</v>
      </c>
      <c r="C65" s="14">
        <v>140</v>
      </c>
      <c r="D65" s="11">
        <v>174</v>
      </c>
      <c r="E65" s="35">
        <f t="shared" si="3"/>
        <v>0.004131937023580537</v>
      </c>
      <c r="F65" s="36">
        <f t="shared" si="4"/>
        <v>0.359375</v>
      </c>
      <c r="G65" s="14">
        <f t="shared" si="5"/>
        <v>46</v>
      </c>
    </row>
    <row r="66" spans="1:7" ht="15">
      <c r="A66" s="31" t="s">
        <v>238</v>
      </c>
      <c r="B66" s="10">
        <v>102</v>
      </c>
      <c r="C66" s="14">
        <v>93</v>
      </c>
      <c r="D66" s="11">
        <v>143</v>
      </c>
      <c r="E66" s="35">
        <f aca="true" t="shared" si="6" ref="E66:E82">D66/$D$83</f>
        <v>0.003395787323977108</v>
      </c>
      <c r="F66" s="36">
        <f aca="true" t="shared" si="7" ref="F66:F82">(D66-B66)/B66</f>
        <v>0.4019607843137255</v>
      </c>
      <c r="G66" s="14">
        <f aca="true" t="shared" si="8" ref="G66:G82">D66-B66</f>
        <v>41</v>
      </c>
    </row>
    <row r="67" spans="1:7" ht="15">
      <c r="A67" s="31" t="s">
        <v>239</v>
      </c>
      <c r="B67" s="10">
        <v>501</v>
      </c>
      <c r="C67" s="14">
        <v>350</v>
      </c>
      <c r="D67" s="11">
        <v>420</v>
      </c>
      <c r="E67" s="35">
        <f t="shared" si="6"/>
        <v>0.009973641091401296</v>
      </c>
      <c r="F67" s="36">
        <f t="shared" si="7"/>
        <v>-0.16167664670658682</v>
      </c>
      <c r="G67" s="14">
        <f t="shared" si="8"/>
        <v>-81</v>
      </c>
    </row>
    <row r="68" spans="1:7" ht="15">
      <c r="A68" s="31" t="s">
        <v>240</v>
      </c>
      <c r="B68" s="10">
        <v>420</v>
      </c>
      <c r="C68" s="14">
        <v>315</v>
      </c>
      <c r="D68" s="11">
        <v>594</v>
      </c>
      <c r="E68" s="35">
        <f t="shared" si="6"/>
        <v>0.014105578114981834</v>
      </c>
      <c r="F68" s="36">
        <f t="shared" si="7"/>
        <v>0.4142857142857143</v>
      </c>
      <c r="G68" s="14">
        <f t="shared" si="8"/>
        <v>174</v>
      </c>
    </row>
    <row r="69" spans="1:7" ht="15">
      <c r="A69" s="31" t="s">
        <v>241</v>
      </c>
      <c r="B69" s="10">
        <v>53</v>
      </c>
      <c r="C69" s="14">
        <v>45</v>
      </c>
      <c r="D69" s="11">
        <v>67</v>
      </c>
      <c r="E69" s="35">
        <f t="shared" si="6"/>
        <v>0.00159103322172354</v>
      </c>
      <c r="F69" s="36">
        <f t="shared" si="7"/>
        <v>0.2641509433962264</v>
      </c>
      <c r="G69" s="14">
        <f t="shared" si="8"/>
        <v>14</v>
      </c>
    </row>
    <row r="70" spans="1:7" ht="15">
      <c r="A70" s="31" t="s">
        <v>242</v>
      </c>
      <c r="B70" s="10">
        <v>89</v>
      </c>
      <c r="C70" s="14">
        <v>120</v>
      </c>
      <c r="D70" s="11">
        <v>176</v>
      </c>
      <c r="E70" s="35">
        <f t="shared" si="6"/>
        <v>0.00417943055258721</v>
      </c>
      <c r="F70" s="36">
        <f t="shared" si="7"/>
        <v>0.9775280898876404</v>
      </c>
      <c r="G70" s="14">
        <f t="shared" si="8"/>
        <v>87</v>
      </c>
    </row>
    <row r="71" spans="1:7" ht="15">
      <c r="A71" s="31" t="s">
        <v>243</v>
      </c>
      <c r="B71" s="10">
        <v>262</v>
      </c>
      <c r="C71" s="14">
        <v>293</v>
      </c>
      <c r="D71" s="11">
        <v>386</v>
      </c>
      <c r="E71" s="35">
        <f t="shared" si="6"/>
        <v>0.009166251098287859</v>
      </c>
      <c r="F71" s="36">
        <f t="shared" si="7"/>
        <v>0.4732824427480916</v>
      </c>
      <c r="G71" s="14">
        <f t="shared" si="8"/>
        <v>124</v>
      </c>
    </row>
    <row r="72" spans="1:7" ht="15">
      <c r="A72" s="31" t="s">
        <v>244</v>
      </c>
      <c r="B72" s="10">
        <v>194</v>
      </c>
      <c r="C72" s="14">
        <v>232</v>
      </c>
      <c r="D72" s="11">
        <v>274</v>
      </c>
      <c r="E72" s="35">
        <f t="shared" si="6"/>
        <v>0.006506613473914179</v>
      </c>
      <c r="F72" s="36">
        <f t="shared" si="7"/>
        <v>0.41237113402061853</v>
      </c>
      <c r="G72" s="14">
        <f t="shared" si="8"/>
        <v>80</v>
      </c>
    </row>
    <row r="73" spans="1:7" ht="15">
      <c r="A73" s="31" t="s">
        <v>245</v>
      </c>
      <c r="B73" s="10">
        <v>55</v>
      </c>
      <c r="C73" s="14">
        <v>17</v>
      </c>
      <c r="D73" s="11">
        <v>23</v>
      </c>
      <c r="E73" s="35">
        <f t="shared" si="6"/>
        <v>0.0005461755835767377</v>
      </c>
      <c r="F73" s="36">
        <f t="shared" si="7"/>
        <v>-0.5818181818181818</v>
      </c>
      <c r="G73" s="14">
        <f t="shared" si="8"/>
        <v>-32</v>
      </c>
    </row>
    <row r="74" spans="1:7" ht="15">
      <c r="A74" s="31" t="s">
        <v>246</v>
      </c>
      <c r="B74" s="10">
        <v>801</v>
      </c>
      <c r="C74" s="14">
        <v>678</v>
      </c>
      <c r="D74" s="11">
        <v>1090</v>
      </c>
      <c r="E74" s="35">
        <f t="shared" si="6"/>
        <v>0.025883973308636697</v>
      </c>
      <c r="F74" s="36">
        <f t="shared" si="7"/>
        <v>0.36079900124843944</v>
      </c>
      <c r="G74" s="14">
        <f t="shared" si="8"/>
        <v>289</v>
      </c>
    </row>
    <row r="75" spans="1:7" ht="15">
      <c r="A75" s="31" t="s">
        <v>247</v>
      </c>
      <c r="B75" s="10">
        <v>248</v>
      </c>
      <c r="C75" s="14">
        <v>146</v>
      </c>
      <c r="D75" s="11">
        <v>194</v>
      </c>
      <c r="E75" s="35">
        <f t="shared" si="6"/>
        <v>0.004606872313647266</v>
      </c>
      <c r="F75" s="36">
        <f t="shared" si="7"/>
        <v>-0.21774193548387097</v>
      </c>
      <c r="G75" s="14">
        <f t="shared" si="8"/>
        <v>-54</v>
      </c>
    </row>
    <row r="76" spans="1:7" ht="15">
      <c r="A76" s="31" t="s">
        <v>248</v>
      </c>
      <c r="B76" s="10">
        <v>291</v>
      </c>
      <c r="C76" s="14">
        <v>226</v>
      </c>
      <c r="D76" s="11">
        <v>454</v>
      </c>
      <c r="E76" s="35">
        <f t="shared" si="6"/>
        <v>0.010781031084514735</v>
      </c>
      <c r="F76" s="36">
        <f t="shared" si="7"/>
        <v>0.5601374570446735</v>
      </c>
      <c r="G76" s="14">
        <f t="shared" si="8"/>
        <v>163</v>
      </c>
    </row>
    <row r="77" spans="1:7" ht="15">
      <c r="A77" s="31" t="s">
        <v>249</v>
      </c>
      <c r="B77" s="10">
        <v>43</v>
      </c>
      <c r="C77" s="14">
        <v>31</v>
      </c>
      <c r="D77" s="11">
        <v>39</v>
      </c>
      <c r="E77" s="35">
        <f t="shared" si="6"/>
        <v>0.0009261238156301204</v>
      </c>
      <c r="F77" s="36">
        <f t="shared" si="7"/>
        <v>-0.09302325581395349</v>
      </c>
      <c r="G77" s="14">
        <f t="shared" si="8"/>
        <v>-4</v>
      </c>
    </row>
    <row r="78" spans="1:7" ht="15">
      <c r="A78" s="31" t="s">
        <v>250</v>
      </c>
      <c r="B78" s="10">
        <v>263</v>
      </c>
      <c r="C78" s="14">
        <v>248</v>
      </c>
      <c r="D78" s="11">
        <v>296</v>
      </c>
      <c r="E78" s="35">
        <f t="shared" si="6"/>
        <v>0.0070290422929875805</v>
      </c>
      <c r="F78" s="36">
        <f t="shared" si="7"/>
        <v>0.12547528517110265</v>
      </c>
      <c r="G78" s="14">
        <f t="shared" si="8"/>
        <v>33</v>
      </c>
    </row>
    <row r="79" spans="1:7" ht="15">
      <c r="A79" s="31" t="s">
        <v>251</v>
      </c>
      <c r="B79" s="10">
        <v>269</v>
      </c>
      <c r="C79" s="14">
        <v>205</v>
      </c>
      <c r="D79" s="11">
        <v>407</v>
      </c>
      <c r="E79" s="35">
        <f t="shared" si="6"/>
        <v>0.009664933152857923</v>
      </c>
      <c r="F79" s="36">
        <f t="shared" si="7"/>
        <v>0.5130111524163569</v>
      </c>
      <c r="G79" s="14">
        <f t="shared" si="8"/>
        <v>138</v>
      </c>
    </row>
    <row r="80" spans="1:7" ht="15">
      <c r="A80" s="31" t="s">
        <v>252</v>
      </c>
      <c r="B80" s="10">
        <v>131</v>
      </c>
      <c r="C80" s="14">
        <v>98</v>
      </c>
      <c r="D80" s="11">
        <v>111</v>
      </c>
      <c r="E80" s="35">
        <f t="shared" si="6"/>
        <v>0.0026358908598703426</v>
      </c>
      <c r="F80" s="36">
        <f t="shared" si="7"/>
        <v>-0.15267175572519084</v>
      </c>
      <c r="G80" s="14">
        <f t="shared" si="8"/>
        <v>-20</v>
      </c>
    </row>
    <row r="81" spans="1:7" ht="15">
      <c r="A81" s="31" t="s">
        <v>253</v>
      </c>
      <c r="B81" s="10">
        <v>116</v>
      </c>
      <c r="C81" s="14">
        <v>156</v>
      </c>
      <c r="D81" s="11">
        <v>200</v>
      </c>
      <c r="E81" s="35">
        <f t="shared" si="6"/>
        <v>0.004749352900667284</v>
      </c>
      <c r="F81" s="36">
        <f t="shared" si="7"/>
        <v>0.7241379310344828</v>
      </c>
      <c r="G81" s="14">
        <f t="shared" si="8"/>
        <v>84</v>
      </c>
    </row>
    <row r="82" spans="1:7" ht="15.75" thickBot="1">
      <c r="A82" s="31" t="s">
        <v>254</v>
      </c>
      <c r="B82" s="10">
        <v>266</v>
      </c>
      <c r="C82" s="14">
        <v>155</v>
      </c>
      <c r="D82" s="11">
        <v>229</v>
      </c>
      <c r="E82" s="35">
        <f t="shared" si="6"/>
        <v>0.00543800907126404</v>
      </c>
      <c r="F82" s="36">
        <f t="shared" si="7"/>
        <v>-0.13909774436090225</v>
      </c>
      <c r="G82" s="14">
        <f t="shared" si="8"/>
        <v>-37</v>
      </c>
    </row>
    <row r="83" spans="1:7" ht="15.75" thickBot="1">
      <c r="A83" s="33" t="s">
        <v>174</v>
      </c>
      <c r="B83" s="56">
        <v>38996</v>
      </c>
      <c r="C83" s="55">
        <v>31095</v>
      </c>
      <c r="D83" s="107">
        <v>42111</v>
      </c>
      <c r="E83" s="37">
        <f>D83/$D$83</f>
        <v>1</v>
      </c>
      <c r="F83" s="37">
        <f>(D83-B83)/B83</f>
        <v>0.07987998769104523</v>
      </c>
      <c r="G83" s="55">
        <f>D83-B83</f>
        <v>3115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9" sqref="A19"/>
    </sheetView>
  </sheetViews>
  <sheetFormatPr defaultColWidth="8.8515625" defaultRowHeight="15"/>
  <cols>
    <col min="1" max="1" width="8.8515625" style="0" customWidth="1"/>
    <col min="2" max="2" width="12.421875" style="0" customWidth="1"/>
    <col min="3" max="3" width="18.8515625" style="0" customWidth="1"/>
    <col min="4" max="10" width="8.8515625" style="160" customWidth="1"/>
  </cols>
  <sheetData>
    <row r="1" spans="1:4" ht="75.75" thickBot="1">
      <c r="A1" s="20" t="s">
        <v>0</v>
      </c>
      <c r="B1" s="39" t="s">
        <v>259</v>
      </c>
      <c r="C1" s="20" t="s">
        <v>260</v>
      </c>
      <c r="D1" s="159"/>
    </row>
    <row r="2" spans="1:4" ht="15">
      <c r="A2" s="61">
        <v>39722</v>
      </c>
      <c r="B2" s="150">
        <v>22.645685232878826</v>
      </c>
      <c r="C2" s="155">
        <v>23.129860603777033</v>
      </c>
      <c r="D2" s="161"/>
    </row>
    <row r="3" spans="1:4" ht="15">
      <c r="A3" s="61">
        <v>39753</v>
      </c>
      <c r="B3" s="150">
        <v>22.74872287752957</v>
      </c>
      <c r="C3" s="155">
        <v>23.151246577128553</v>
      </c>
      <c r="D3" s="161"/>
    </row>
    <row r="4" spans="1:4" ht="15">
      <c r="A4" s="61">
        <v>39783</v>
      </c>
      <c r="B4" s="150">
        <v>23.04287782252142</v>
      </c>
      <c r="C4" s="155">
        <v>23.120723786239488</v>
      </c>
      <c r="D4" s="161"/>
    </row>
    <row r="5" spans="1:4" ht="15">
      <c r="A5" s="61">
        <v>39814</v>
      </c>
      <c r="B5" s="150">
        <v>23.5361680346836</v>
      </c>
      <c r="C5" s="155">
        <v>23.132664984787443</v>
      </c>
      <c r="D5" s="161"/>
    </row>
    <row r="6" spans="1:4" ht="15">
      <c r="A6" s="61">
        <v>39845</v>
      </c>
      <c r="B6" s="150">
        <v>23.670968119976706</v>
      </c>
      <c r="C6" s="155">
        <v>23.245272203220775</v>
      </c>
      <c r="D6" s="161"/>
    </row>
    <row r="7" spans="1:4" ht="15">
      <c r="A7" s="61">
        <v>39873</v>
      </c>
      <c r="B7" s="150">
        <v>23.721361379481237</v>
      </c>
      <c r="C7" s="155">
        <v>23.15132179233495</v>
      </c>
      <c r="D7" s="161"/>
    </row>
    <row r="8" spans="1:4" ht="15">
      <c r="A8" s="61">
        <v>39904</v>
      </c>
      <c r="B8" s="150">
        <v>23.647000671405905</v>
      </c>
      <c r="C8" s="155">
        <v>23.177275307758205</v>
      </c>
      <c r="D8" s="161"/>
    </row>
    <row r="9" spans="1:4" ht="15">
      <c r="A9" s="61">
        <v>39934</v>
      </c>
      <c r="B9" s="150">
        <v>23.470216811458943</v>
      </c>
      <c r="C9" s="155">
        <v>23.21241229360532</v>
      </c>
      <c r="D9" s="161"/>
    </row>
    <row r="10" spans="1:4" ht="15">
      <c r="A10" s="61">
        <v>39965</v>
      </c>
      <c r="B10" s="150">
        <v>23.45513033379982</v>
      </c>
      <c r="C10" s="155">
        <v>23.35544087199298</v>
      </c>
      <c r="D10" s="161"/>
    </row>
    <row r="11" spans="1:4" ht="15">
      <c r="A11" s="61">
        <v>39995</v>
      </c>
      <c r="B11" s="150">
        <v>23.11466026667779</v>
      </c>
      <c r="C11" s="155">
        <v>23.40259757703201</v>
      </c>
      <c r="D11" s="161"/>
    </row>
    <row r="12" spans="1:4" ht="15">
      <c r="A12" s="61">
        <v>40026</v>
      </c>
      <c r="B12" s="150">
        <v>22.907635213791398</v>
      </c>
      <c r="C12" s="155">
        <v>23.561116067715705</v>
      </c>
      <c r="D12" s="161"/>
    </row>
    <row r="13" spans="1:4" ht="15">
      <c r="A13" s="61">
        <v>40057</v>
      </c>
      <c r="B13" s="150">
        <v>23.377973994132653</v>
      </c>
      <c r="C13" s="155">
        <v>23.57715740847441</v>
      </c>
      <c r="D13" s="161"/>
    </row>
    <row r="14" spans="1:4" ht="15">
      <c r="A14" s="61">
        <v>40087</v>
      </c>
      <c r="B14" s="150">
        <v>23.46934026943763</v>
      </c>
      <c r="C14" s="155">
        <v>23.638673771154572</v>
      </c>
      <c r="D14" s="161"/>
    </row>
    <row r="15" spans="1:4" ht="15">
      <c r="A15" s="61">
        <v>40118</v>
      </c>
      <c r="B15" s="150">
        <v>23.747265062169806</v>
      </c>
      <c r="C15" s="155">
        <v>23.733268458467084</v>
      </c>
      <c r="D15" s="161"/>
    </row>
    <row r="16" spans="1:4" ht="15">
      <c r="A16" s="61">
        <v>40148</v>
      </c>
      <c r="B16" s="150">
        <v>23.913662174998965</v>
      </c>
      <c r="C16" s="155">
        <v>23.825037783903092</v>
      </c>
      <c r="D16" s="161"/>
    </row>
    <row r="17" spans="1:4" ht="15">
      <c r="A17" s="61">
        <v>40179</v>
      </c>
      <c r="B17" s="150">
        <v>24.22480266403274</v>
      </c>
      <c r="C17" s="155">
        <v>23.83276857777263</v>
      </c>
      <c r="D17" s="161"/>
    </row>
    <row r="18" spans="1:4" ht="15">
      <c r="A18" s="61">
        <v>40210</v>
      </c>
      <c r="B18" s="150">
        <v>23.973201239130336</v>
      </c>
      <c r="C18" s="155">
        <v>23.672347566353366</v>
      </c>
      <c r="D18" s="161"/>
    </row>
    <row r="19" spans="1:4" ht="15">
      <c r="A19" s="61">
        <v>40238</v>
      </c>
      <c r="B19" s="150">
        <v>24.25300206785525</v>
      </c>
      <c r="C19" s="155">
        <v>23.92672671371302</v>
      </c>
      <c r="D19" s="161"/>
    </row>
    <row r="20" spans="1:4" ht="15">
      <c r="A20" s="61">
        <v>40269</v>
      </c>
      <c r="B20" s="150">
        <v>24.122461122033314</v>
      </c>
      <c r="C20" s="155">
        <v>23.94934757642412</v>
      </c>
      <c r="D20" s="161"/>
    </row>
    <row r="21" spans="1:4" ht="15">
      <c r="A21" s="61">
        <v>40299</v>
      </c>
      <c r="B21" s="150">
        <v>23.96243087549087</v>
      </c>
      <c r="C21" s="155">
        <v>23.950364459963385</v>
      </c>
      <c r="D21" s="161"/>
    </row>
    <row r="22" spans="1:4" ht="15">
      <c r="A22" s="61">
        <v>40330</v>
      </c>
      <c r="B22" s="150">
        <v>24.109100291981832</v>
      </c>
      <c r="C22" s="155">
        <v>24.167161983740918</v>
      </c>
      <c r="D22" s="161"/>
    </row>
    <row r="23" spans="1:4" ht="15">
      <c r="A23" s="61">
        <v>40360</v>
      </c>
      <c r="B23" s="150">
        <v>23.63033240434987</v>
      </c>
      <c r="C23" s="155">
        <v>24.008543111566002</v>
      </c>
      <c r="D23" s="161"/>
    </row>
    <row r="24" spans="1:4" ht="15">
      <c r="A24" s="61">
        <v>40391</v>
      </c>
      <c r="B24" s="150">
        <v>23.365646268600095</v>
      </c>
      <c r="C24" s="155">
        <v>24.0712922611068</v>
      </c>
      <c r="D24" s="161"/>
    </row>
    <row r="25" spans="1:4" ht="15">
      <c r="A25" s="61">
        <v>40422</v>
      </c>
      <c r="B25" s="150">
        <v>23.74367261615202</v>
      </c>
      <c r="C25" s="155">
        <v>24.010218654794592</v>
      </c>
      <c r="D25" s="161"/>
    </row>
    <row r="26" spans="1:4" ht="15">
      <c r="A26" s="61">
        <v>40452</v>
      </c>
      <c r="B26" s="150">
        <v>23.926347030514908</v>
      </c>
      <c r="C26" s="155">
        <v>24.015606560448482</v>
      </c>
      <c r="D26" s="161"/>
    </row>
    <row r="27" spans="1:4" ht="15">
      <c r="A27" s="61">
        <v>40483</v>
      </c>
      <c r="B27" s="150">
        <v>24.172171470712588</v>
      </c>
      <c r="C27" s="155">
        <v>23.991224700845017</v>
      </c>
      <c r="D27" s="161"/>
    </row>
    <row r="28" spans="1:4" ht="15">
      <c r="A28" s="61">
        <v>40513</v>
      </c>
      <c r="B28" s="150">
        <v>24.24198045820826</v>
      </c>
      <c r="C28" s="155">
        <v>24.067263668133094</v>
      </c>
      <c r="D28" s="161"/>
    </row>
    <row r="29" spans="1:4" ht="15">
      <c r="A29" s="61">
        <v>40544</v>
      </c>
      <c r="B29" s="150">
        <v>24.513811962784732</v>
      </c>
      <c r="C29" s="155">
        <v>24.14312564365375</v>
      </c>
      <c r="D29" s="161"/>
    </row>
    <row r="30" spans="1:4" ht="15">
      <c r="A30" s="61">
        <v>40575</v>
      </c>
      <c r="B30" s="150">
        <v>24.66699217535423</v>
      </c>
      <c r="C30" s="155">
        <v>24.280262628524014</v>
      </c>
      <c r="D30" s="161"/>
    </row>
    <row r="31" spans="1:4" ht="15">
      <c r="A31" s="61">
        <v>40603</v>
      </c>
      <c r="B31" s="150">
        <v>24.543636901711405</v>
      </c>
      <c r="C31" s="155">
        <v>24.23420829350134</v>
      </c>
      <c r="D31" s="161"/>
    </row>
    <row r="32" spans="1:4" ht="15">
      <c r="A32" s="61">
        <v>40634</v>
      </c>
      <c r="B32" s="150">
        <v>24.43101043095221</v>
      </c>
      <c r="C32" s="155">
        <v>24.29143237452206</v>
      </c>
      <c r="D32" s="161"/>
    </row>
    <row r="33" spans="1:4" ht="15">
      <c r="A33" s="61">
        <v>40664</v>
      </c>
      <c r="B33" s="150">
        <v>24.326266438614272</v>
      </c>
      <c r="C33" s="155">
        <v>24.325589238075047</v>
      </c>
      <c r="D33" s="161"/>
    </row>
    <row r="34" spans="1:4" ht="15">
      <c r="A34" s="61">
        <v>40695</v>
      </c>
      <c r="B34" s="150">
        <v>24.26272025235768</v>
      </c>
      <c r="C34" s="155">
        <v>24.30035282618877</v>
      </c>
      <c r="D34" s="161"/>
    </row>
    <row r="35" spans="1:4" ht="15">
      <c r="A35" s="61">
        <v>40725</v>
      </c>
      <c r="B35" s="150">
        <v>23.80662487391398</v>
      </c>
      <c r="C35" s="155">
        <v>24.168991499169817</v>
      </c>
      <c r="D35" s="161"/>
    </row>
    <row r="36" spans="1:4" ht="15">
      <c r="A36" s="61">
        <v>40756</v>
      </c>
      <c r="B36" s="150">
        <v>23.42776521421236</v>
      </c>
      <c r="C36" s="155">
        <v>23.973786345854062</v>
      </c>
      <c r="D36" s="161"/>
    </row>
    <row r="37" spans="1:4" ht="15">
      <c r="A37" s="61">
        <v>40787</v>
      </c>
      <c r="B37" s="150">
        <v>23.677602790989404</v>
      </c>
      <c r="C37" s="155">
        <v>23.994168016874358</v>
      </c>
      <c r="D37" s="161"/>
    </row>
    <row r="38" spans="1:4" ht="15">
      <c r="A38" s="61">
        <v>40817</v>
      </c>
      <c r="B38" s="150">
        <v>23.96577000738663</v>
      </c>
      <c r="C38" s="155">
        <v>24.174638087883046</v>
      </c>
      <c r="D38" s="161"/>
    </row>
    <row r="39" spans="1:7" ht="15">
      <c r="A39" s="61">
        <v>40848</v>
      </c>
      <c r="B39" s="150">
        <v>24.180406185580715</v>
      </c>
      <c r="C39" s="155">
        <v>24.062266345154296</v>
      </c>
      <c r="D39" s="161"/>
      <c r="G39" s="162"/>
    </row>
    <row r="40" spans="1:4" ht="15">
      <c r="A40" s="61">
        <v>40878</v>
      </c>
      <c r="B40" s="150">
        <v>24.292428776915546</v>
      </c>
      <c r="C40" s="155">
        <v>24.105589722182575</v>
      </c>
      <c r="D40" s="161"/>
    </row>
    <row r="41" spans="1:4" ht="15">
      <c r="A41" s="61">
        <v>40909</v>
      </c>
      <c r="B41" s="150">
        <v>24.50955267758073</v>
      </c>
      <c r="C41" s="155">
        <v>24.12337250896401</v>
      </c>
      <c r="D41" s="161"/>
    </row>
    <row r="42" spans="1:4" ht="15">
      <c r="A42" s="61">
        <v>40940</v>
      </c>
      <c r="B42" s="150">
        <v>24.70967034041066</v>
      </c>
      <c r="C42" s="156">
        <v>24.15325947292826</v>
      </c>
      <c r="D42" s="163"/>
    </row>
    <row r="43" spans="1:4" ht="15">
      <c r="A43" s="61">
        <v>40969</v>
      </c>
      <c r="B43" s="151">
        <v>24.45764511217256</v>
      </c>
      <c r="C43" s="156">
        <v>24.16451461911382</v>
      </c>
      <c r="D43" s="163"/>
    </row>
    <row r="44" spans="1:4" ht="15">
      <c r="A44" s="61">
        <v>41000</v>
      </c>
      <c r="B44" s="152">
        <v>24.2585643006356</v>
      </c>
      <c r="C44" s="156">
        <v>24.1805416130156</v>
      </c>
      <c r="D44" s="163"/>
    </row>
    <row r="45" spans="1:4" ht="15">
      <c r="A45" s="61">
        <v>41030</v>
      </c>
      <c r="B45" s="151">
        <v>24.147970632728235</v>
      </c>
      <c r="C45" s="156">
        <v>24.23129059358574</v>
      </c>
      <c r="D45" s="163"/>
    </row>
    <row r="46" spans="1:4" ht="15">
      <c r="A46" s="61">
        <v>41061</v>
      </c>
      <c r="B46" s="151">
        <v>24.254733399718244</v>
      </c>
      <c r="C46" s="156">
        <v>24.333322010007077</v>
      </c>
      <c r="D46" s="163"/>
    </row>
    <row r="47" spans="1:4" ht="15">
      <c r="A47" s="61">
        <v>41091</v>
      </c>
      <c r="B47" s="151">
        <v>24.01927197548981</v>
      </c>
      <c r="C47" s="156">
        <v>24.373034268847057</v>
      </c>
      <c r="D47" s="163"/>
    </row>
    <row r="48" spans="1:4" ht="15">
      <c r="A48" s="61">
        <v>41122</v>
      </c>
      <c r="B48" s="151">
        <v>24.10805155414561</v>
      </c>
      <c r="C48" s="156">
        <v>24.461818134318698</v>
      </c>
      <c r="D48" s="163"/>
    </row>
    <row r="49" spans="1:4" ht="15">
      <c r="A49" s="61">
        <v>41153</v>
      </c>
      <c r="B49" s="153">
        <v>24.257514136324335</v>
      </c>
      <c r="C49" s="156">
        <v>24.606988200798998</v>
      </c>
      <c r="D49" s="163"/>
    </row>
    <row r="50" spans="1:4" ht="15">
      <c r="A50" s="61">
        <v>41183</v>
      </c>
      <c r="B50" s="151">
        <v>24.816819889396253</v>
      </c>
      <c r="C50" s="156">
        <v>25.258709148243117</v>
      </c>
      <c r="D50" s="163"/>
    </row>
    <row r="51" spans="1:4" ht="15">
      <c r="A51" s="61">
        <v>41214</v>
      </c>
      <c r="B51" s="154">
        <v>24.71050600568598</v>
      </c>
      <c r="C51" s="156">
        <v>24.71001196569982</v>
      </c>
      <c r="D51" s="163"/>
    </row>
    <row r="52" spans="1:3" ht="15">
      <c r="A52" s="61">
        <v>41244</v>
      </c>
      <c r="B52" s="52">
        <v>24.97381826222275</v>
      </c>
      <c r="C52" s="156">
        <v>24.750684659027886</v>
      </c>
    </row>
    <row r="53" spans="1:3" ht="15">
      <c r="A53" s="61">
        <v>41275</v>
      </c>
      <c r="B53" s="52">
        <v>25.34826408441617</v>
      </c>
      <c r="C53" s="156">
        <v>24.859022683409346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I61"/>
  <sheetViews>
    <sheetView zoomScalePageLayoutView="0" workbookViewId="0" topLeftCell="M1">
      <pane ySplit="1" topLeftCell="A55" activePane="bottomLeft" state="frozen"/>
      <selection pane="topLeft" activeCell="A1" sqref="A1"/>
      <selection pane="bottomLeft" activeCell="Z78" sqref="Z78"/>
    </sheetView>
  </sheetViews>
  <sheetFormatPr defaultColWidth="8.8515625" defaultRowHeight="15"/>
  <cols>
    <col min="1" max="1" width="9.421875" style="0" customWidth="1"/>
    <col min="2" max="2" width="32.00390625" style="0" customWidth="1"/>
    <col min="3" max="3" width="15.421875" style="0" customWidth="1"/>
    <col min="4" max="5" width="32.00390625" style="0" customWidth="1"/>
    <col min="6" max="6" width="17.7109375" style="0" customWidth="1"/>
    <col min="7" max="7" width="14.421875" style="0" customWidth="1"/>
    <col min="8" max="8" width="17.421875" style="0" customWidth="1"/>
    <col min="9" max="9" width="14.421875" style="0" customWidth="1"/>
    <col min="10" max="10" width="16.28125" style="0" customWidth="1"/>
    <col min="11" max="11" width="18.421875" style="0" customWidth="1"/>
    <col min="12" max="12" width="18.00390625" style="0" customWidth="1"/>
    <col min="13" max="13" width="16.28125" style="0" customWidth="1"/>
    <col min="14" max="14" width="15.421875" style="0" customWidth="1"/>
    <col min="15" max="15" width="17.421875" style="0" customWidth="1"/>
    <col min="16" max="16" width="17.28125" style="0" customWidth="1"/>
    <col min="17" max="17" width="15.8515625" style="0" customWidth="1"/>
    <col min="18" max="18" width="8.8515625" style="0" customWidth="1"/>
    <col min="19" max="19" width="9.140625" style="0" bestFit="1" customWidth="1"/>
    <col min="20" max="22" width="8.8515625" style="0" customWidth="1"/>
    <col min="23" max="23" width="10.140625" style="0" bestFit="1" customWidth="1"/>
  </cols>
  <sheetData>
    <row r="1" spans="1:17" ht="30.75" thickBot="1">
      <c r="A1" s="20" t="s">
        <v>0</v>
      </c>
      <c r="B1" s="82" t="s">
        <v>262</v>
      </c>
      <c r="C1" s="82" t="s">
        <v>264</v>
      </c>
      <c r="D1" s="82" t="s">
        <v>263</v>
      </c>
      <c r="E1" s="82" t="s">
        <v>265</v>
      </c>
      <c r="F1" s="83" t="s">
        <v>274</v>
      </c>
      <c r="G1" s="83" t="s">
        <v>275</v>
      </c>
      <c r="H1" s="83" t="s">
        <v>276</v>
      </c>
      <c r="I1" s="83" t="s">
        <v>277</v>
      </c>
      <c r="J1" s="84" t="s">
        <v>270</v>
      </c>
      <c r="K1" s="84" t="s">
        <v>271</v>
      </c>
      <c r="L1" s="84" t="s">
        <v>273</v>
      </c>
      <c r="M1" s="84" t="s">
        <v>272</v>
      </c>
      <c r="N1" s="20" t="s">
        <v>267</v>
      </c>
      <c r="O1" s="20" t="s">
        <v>268</v>
      </c>
      <c r="P1" s="20" t="s">
        <v>266</v>
      </c>
      <c r="Q1" s="20" t="s">
        <v>269</v>
      </c>
    </row>
    <row r="2" spans="1:24" ht="15">
      <c r="A2" s="61">
        <v>39722</v>
      </c>
      <c r="B2" s="14">
        <v>9119936</v>
      </c>
      <c r="C2" s="3">
        <v>8820347</v>
      </c>
      <c r="D2" s="85">
        <f aca="true" t="shared" si="0" ref="D2:D33">(B2/$B$2)*100</f>
        <v>100</v>
      </c>
      <c r="E2" s="85">
        <f>(C2/$C$2)*100</f>
        <v>100</v>
      </c>
      <c r="F2" s="14">
        <v>1910373</v>
      </c>
      <c r="G2" s="3">
        <v>1929836</v>
      </c>
      <c r="H2" s="85">
        <f>(F2/$F$2)*100</f>
        <v>100</v>
      </c>
      <c r="I2" s="85">
        <f>(G2/$G$2)*100</f>
        <v>100</v>
      </c>
      <c r="J2" s="14">
        <v>1137405</v>
      </c>
      <c r="K2" s="3">
        <v>1139635</v>
      </c>
      <c r="L2" s="85">
        <f>(J2/$J$2)*100</f>
        <v>100</v>
      </c>
      <c r="M2" s="85">
        <f>(K2/$K$2)*100</f>
        <v>100</v>
      </c>
      <c r="N2" s="54">
        <v>2444205</v>
      </c>
      <c r="O2" s="3">
        <v>2438122</v>
      </c>
      <c r="P2" s="119">
        <f>(N2/$N$2)*100</f>
        <v>100</v>
      </c>
      <c r="Q2" s="119">
        <f>(O2/$O$2)*100</f>
        <v>100</v>
      </c>
      <c r="R2" s="3"/>
      <c r="S2" s="86"/>
      <c r="W2" s="11"/>
      <c r="X2" s="64"/>
    </row>
    <row r="3" spans="1:24" ht="15">
      <c r="A3" s="61">
        <v>39753</v>
      </c>
      <c r="B3" s="14">
        <v>9022823</v>
      </c>
      <c r="C3" s="3">
        <v>8814510</v>
      </c>
      <c r="D3" s="85">
        <f t="shared" si="0"/>
        <v>98.93515700110176</v>
      </c>
      <c r="E3" s="85">
        <f aca="true" t="shared" si="1" ref="E3:E51">(C3/$C$2)*100</f>
        <v>99.93382346522195</v>
      </c>
      <c r="F3" s="14">
        <v>1911654</v>
      </c>
      <c r="G3" s="3">
        <v>1924960</v>
      </c>
      <c r="H3" s="85">
        <f aca="true" t="shared" si="2" ref="H3:H53">(F3/$F$2)*100</f>
        <v>100.06705496779948</v>
      </c>
      <c r="I3" s="85">
        <f aca="true" t="shared" si="3" ref="I3:I42">(G3/$G$2)*100</f>
        <v>99.74733604306273</v>
      </c>
      <c r="J3" s="14">
        <v>1140518</v>
      </c>
      <c r="K3" s="3">
        <v>1145804</v>
      </c>
      <c r="L3" s="85">
        <f aca="true" t="shared" si="4" ref="L3:L53">(J3/$J$2)*100</f>
        <v>100.27369318756291</v>
      </c>
      <c r="M3" s="85">
        <f aca="true" t="shared" si="5" ref="M3:M53">(K3/$K$2)*100</f>
        <v>100.5413136662177</v>
      </c>
      <c r="N3" s="54">
        <v>2457221</v>
      </c>
      <c r="O3" s="3">
        <v>2449060</v>
      </c>
      <c r="P3" s="119">
        <f aca="true" t="shared" si="6" ref="P3:P53">(N3/$N$2)*100</f>
        <v>100.53252489050632</v>
      </c>
      <c r="Q3" s="119">
        <f aca="true" t="shared" si="7" ref="Q3:Q53">(O3/$O$2)*100</f>
        <v>100.44862398190082</v>
      </c>
      <c r="R3" s="3"/>
      <c r="S3" s="86"/>
      <c r="W3" s="11"/>
      <c r="X3" s="64"/>
    </row>
    <row r="4" spans="1:24" ht="15">
      <c r="A4" s="61">
        <v>39783</v>
      </c>
      <c r="B4" s="14">
        <v>8802989</v>
      </c>
      <c r="C4" s="3">
        <v>8769353</v>
      </c>
      <c r="D4" s="85">
        <f t="shared" si="0"/>
        <v>96.5246795591548</v>
      </c>
      <c r="E4" s="85">
        <f t="shared" si="1"/>
        <v>99.42185948013157</v>
      </c>
      <c r="F4" s="14">
        <v>1897864</v>
      </c>
      <c r="G4" s="3">
        <v>1911584</v>
      </c>
      <c r="H4" s="85">
        <f t="shared" si="2"/>
        <v>99.34520640733511</v>
      </c>
      <c r="I4" s="85">
        <f t="shared" si="3"/>
        <v>99.05422015134965</v>
      </c>
      <c r="J4" s="14">
        <v>1141467</v>
      </c>
      <c r="K4" s="3">
        <v>1154573</v>
      </c>
      <c r="L4" s="85">
        <f t="shared" si="4"/>
        <v>100.35712872723437</v>
      </c>
      <c r="M4" s="85">
        <f t="shared" si="5"/>
        <v>101.31077055372992</v>
      </c>
      <c r="N4" s="54">
        <v>2464205</v>
      </c>
      <c r="O4" s="3">
        <v>2457877</v>
      </c>
      <c r="P4" s="119">
        <f t="shared" si="6"/>
        <v>100.81826197066121</v>
      </c>
      <c r="Q4" s="119">
        <f t="shared" si="7"/>
        <v>100.81025477806278</v>
      </c>
      <c r="R4" s="3"/>
      <c r="S4" s="86"/>
      <c r="W4" s="11"/>
      <c r="X4" s="64"/>
    </row>
    <row r="5" spans="1:24" ht="15">
      <c r="A5" s="61">
        <v>39814</v>
      </c>
      <c r="B5" s="14">
        <v>8481011</v>
      </c>
      <c r="C5" s="3">
        <v>8750896</v>
      </c>
      <c r="D5" s="85">
        <f t="shared" si="0"/>
        <v>92.99419425750357</v>
      </c>
      <c r="E5" s="85">
        <f t="shared" si="1"/>
        <v>99.21260467416985</v>
      </c>
      <c r="F5" s="14">
        <v>1912296</v>
      </c>
      <c r="G5" s="3">
        <v>1913371</v>
      </c>
      <c r="H5" s="85">
        <f t="shared" si="2"/>
        <v>100.10066097039687</v>
      </c>
      <c r="I5" s="85">
        <f t="shared" si="3"/>
        <v>99.14681869340193</v>
      </c>
      <c r="J5" s="14">
        <v>1144082</v>
      </c>
      <c r="K5" s="3">
        <v>1157425</v>
      </c>
      <c r="L5" s="85">
        <f t="shared" si="4"/>
        <v>100.58703803834166</v>
      </c>
      <c r="M5" s="85">
        <f t="shared" si="5"/>
        <v>101.56102611801148</v>
      </c>
      <c r="N5" s="54">
        <v>2467890</v>
      </c>
      <c r="O5" s="3">
        <v>2465113</v>
      </c>
      <c r="P5" s="119">
        <f t="shared" si="6"/>
        <v>100.96902673875555</v>
      </c>
      <c r="Q5" s="119">
        <f t="shared" si="7"/>
        <v>101.10704058287484</v>
      </c>
      <c r="R5" s="3"/>
      <c r="S5" s="86"/>
      <c r="W5" s="11"/>
      <c r="X5" s="64"/>
    </row>
    <row r="6" spans="1:24" ht="15">
      <c r="A6" s="61">
        <v>39845</v>
      </c>
      <c r="B6" s="14">
        <v>8362290</v>
      </c>
      <c r="C6" s="3">
        <v>8736984</v>
      </c>
      <c r="D6" s="85">
        <f t="shared" si="0"/>
        <v>91.69241977136681</v>
      </c>
      <c r="E6" s="85">
        <f t="shared" si="1"/>
        <v>99.05487845319463</v>
      </c>
      <c r="F6" s="14">
        <v>1918636</v>
      </c>
      <c r="G6" s="3">
        <v>1908580</v>
      </c>
      <c r="H6" s="85">
        <f t="shared" si="2"/>
        <v>100.4325333324958</v>
      </c>
      <c r="I6" s="85">
        <f t="shared" si="3"/>
        <v>98.89855925581242</v>
      </c>
      <c r="J6" s="14">
        <v>1146634</v>
      </c>
      <c r="K6" s="3">
        <v>1149010</v>
      </c>
      <c r="L6" s="85">
        <f t="shared" si="4"/>
        <v>100.81140842531904</v>
      </c>
      <c r="M6" s="85">
        <f t="shared" si="5"/>
        <v>100.82263180755243</v>
      </c>
      <c r="N6" s="54">
        <v>2472895</v>
      </c>
      <c r="O6" s="3">
        <v>2464996</v>
      </c>
      <c r="P6" s="119">
        <f t="shared" si="6"/>
        <v>101.17379679691352</v>
      </c>
      <c r="Q6" s="119">
        <f t="shared" si="7"/>
        <v>101.10224180742391</v>
      </c>
      <c r="R6" s="3"/>
      <c r="S6" s="86"/>
      <c r="W6" s="11"/>
      <c r="X6" s="64"/>
    </row>
    <row r="7" spans="1:24" ht="15">
      <c r="A7" s="61">
        <v>39873</v>
      </c>
      <c r="B7" s="14">
        <v>8410234</v>
      </c>
      <c r="C7" s="3">
        <v>8721133</v>
      </c>
      <c r="D7" s="85">
        <f t="shared" si="0"/>
        <v>92.2181252149138</v>
      </c>
      <c r="E7" s="85">
        <f t="shared" si="1"/>
        <v>98.87516897010968</v>
      </c>
      <c r="F7" s="14">
        <v>1916016</v>
      </c>
      <c r="G7" s="3">
        <v>1900685</v>
      </c>
      <c r="H7" s="85">
        <f t="shared" si="2"/>
        <v>100.29538734058741</v>
      </c>
      <c r="I7" s="85">
        <f t="shared" si="3"/>
        <v>98.4894571352177</v>
      </c>
      <c r="J7" s="14">
        <v>1150295</v>
      </c>
      <c r="K7" s="3">
        <v>1147929</v>
      </c>
      <c r="L7" s="85">
        <f t="shared" si="4"/>
        <v>101.13328146086926</v>
      </c>
      <c r="M7" s="85">
        <f t="shared" si="5"/>
        <v>100.72777687592958</v>
      </c>
      <c r="N7" s="54">
        <v>2279020</v>
      </c>
      <c r="O7" s="3">
        <v>2271663</v>
      </c>
      <c r="P7" s="119">
        <f>(N7/$N$2)*100</f>
        <v>93.24176981881635</v>
      </c>
      <c r="Q7" s="119">
        <f t="shared" si="7"/>
        <v>93.1726550189039</v>
      </c>
      <c r="R7" s="3"/>
      <c r="S7" s="86"/>
      <c r="W7" s="11"/>
      <c r="X7" s="64"/>
    </row>
    <row r="8" spans="1:24" ht="15">
      <c r="A8" s="61">
        <v>39904</v>
      </c>
      <c r="B8" s="14">
        <v>8503053</v>
      </c>
      <c r="C8" s="3">
        <v>8721052</v>
      </c>
      <c r="D8" s="85">
        <f t="shared" si="0"/>
        <v>93.23588455006701</v>
      </c>
      <c r="E8" s="85">
        <f t="shared" si="1"/>
        <v>98.87425063889211</v>
      </c>
      <c r="F8" s="14">
        <v>1931510</v>
      </c>
      <c r="G8" s="3">
        <v>1903100</v>
      </c>
      <c r="H8" s="85">
        <f t="shared" si="2"/>
        <v>101.10643314159067</v>
      </c>
      <c r="I8" s="85">
        <f t="shared" si="3"/>
        <v>98.61459730256871</v>
      </c>
      <c r="J8" s="14">
        <v>1149546</v>
      </c>
      <c r="K8" s="3">
        <v>1141807</v>
      </c>
      <c r="L8" s="85">
        <f t="shared" si="4"/>
        <v>101.06742980732457</v>
      </c>
      <c r="M8" s="85">
        <f t="shared" si="5"/>
        <v>100.19058733717374</v>
      </c>
      <c r="N8" s="54">
        <v>2271908</v>
      </c>
      <c r="O8" s="3">
        <v>2271949</v>
      </c>
      <c r="P8" s="119">
        <f t="shared" si="6"/>
        <v>92.95079586204922</v>
      </c>
      <c r="Q8" s="119">
        <f t="shared" si="7"/>
        <v>93.18438535889509</v>
      </c>
      <c r="R8" s="3"/>
      <c r="S8" s="86"/>
      <c r="W8" s="11"/>
      <c r="X8" s="64"/>
    </row>
    <row r="9" spans="1:24" ht="15">
      <c r="A9" s="61">
        <v>39934</v>
      </c>
      <c r="B9" s="14">
        <v>8674726</v>
      </c>
      <c r="C9" s="3">
        <v>8726877</v>
      </c>
      <c r="D9" s="85">
        <f t="shared" si="0"/>
        <v>95.11827714580453</v>
      </c>
      <c r="E9" s="85">
        <f t="shared" si="1"/>
        <v>98.94029112460088</v>
      </c>
      <c r="F9" s="14">
        <v>1945342</v>
      </c>
      <c r="G9" s="3">
        <v>1908586</v>
      </c>
      <c r="H9" s="85">
        <f t="shared" si="2"/>
        <v>101.83048022558945</v>
      </c>
      <c r="I9" s="85">
        <f t="shared" si="3"/>
        <v>98.8988701630605</v>
      </c>
      <c r="J9" s="14">
        <v>1153672</v>
      </c>
      <c r="K9" s="3">
        <v>1143322</v>
      </c>
      <c r="L9" s="85">
        <f t="shared" si="4"/>
        <v>101.4301853781195</v>
      </c>
      <c r="M9" s="85">
        <f t="shared" si="5"/>
        <v>100.3235246372742</v>
      </c>
      <c r="N9" s="54">
        <v>2270276</v>
      </c>
      <c r="O9" s="3">
        <v>2275187</v>
      </c>
      <c r="P9" s="119">
        <f t="shared" si="6"/>
        <v>92.88402568524326</v>
      </c>
      <c r="Q9" s="119">
        <f t="shared" si="7"/>
        <v>93.31719249487925</v>
      </c>
      <c r="R9" s="3"/>
      <c r="S9" s="86"/>
      <c r="W9" s="11"/>
      <c r="X9" s="64"/>
    </row>
    <row r="10" spans="1:24" ht="15">
      <c r="A10" s="61">
        <v>39965</v>
      </c>
      <c r="B10" s="14">
        <v>8922743</v>
      </c>
      <c r="C10" s="3">
        <v>8774833</v>
      </c>
      <c r="D10" s="85">
        <f t="shared" si="0"/>
        <v>97.83778087916406</v>
      </c>
      <c r="E10" s="85">
        <f t="shared" si="1"/>
        <v>99.4839885550988</v>
      </c>
      <c r="F10" s="14">
        <v>1894680</v>
      </c>
      <c r="G10" s="3">
        <v>1880287</v>
      </c>
      <c r="H10" s="85">
        <f t="shared" si="2"/>
        <v>99.17853738510752</v>
      </c>
      <c r="I10" s="85">
        <f t="shared" si="3"/>
        <v>97.43247612750513</v>
      </c>
      <c r="J10" s="14">
        <v>1158562</v>
      </c>
      <c r="K10" s="3">
        <v>1153081</v>
      </c>
      <c r="L10" s="85">
        <f t="shared" si="4"/>
        <v>101.86011139391861</v>
      </c>
      <c r="M10" s="85">
        <f t="shared" si="5"/>
        <v>101.17985144366398</v>
      </c>
      <c r="N10" s="54">
        <v>2271485</v>
      </c>
      <c r="O10" s="3">
        <v>2264520</v>
      </c>
      <c r="P10" s="119">
        <f t="shared" si="6"/>
        <v>92.93348962136973</v>
      </c>
      <c r="Q10" s="119">
        <f t="shared" si="7"/>
        <v>92.87968362534771</v>
      </c>
      <c r="R10" s="3"/>
      <c r="S10" s="86"/>
      <c r="W10" s="11"/>
      <c r="X10" s="64"/>
    </row>
    <row r="11" spans="1:61" ht="15">
      <c r="A11" s="61">
        <v>39995</v>
      </c>
      <c r="B11" s="14">
        <v>9013349</v>
      </c>
      <c r="C11" s="3">
        <v>8779959</v>
      </c>
      <c r="D11" s="85">
        <f t="shared" si="0"/>
        <v>98.83127469315575</v>
      </c>
      <c r="E11" s="85">
        <f t="shared" si="1"/>
        <v>99.54210418252252</v>
      </c>
      <c r="F11" s="14">
        <v>1830370</v>
      </c>
      <c r="G11" s="3">
        <v>1845437</v>
      </c>
      <c r="H11" s="85">
        <f t="shared" si="2"/>
        <v>95.81217908753945</v>
      </c>
      <c r="I11" s="85">
        <f t="shared" si="3"/>
        <v>95.62662319492433</v>
      </c>
      <c r="J11" s="14">
        <v>1049015</v>
      </c>
      <c r="K11" s="3">
        <v>1043765</v>
      </c>
      <c r="L11" s="85">
        <f t="shared" si="4"/>
        <v>92.22880152628132</v>
      </c>
      <c r="M11" s="85">
        <f t="shared" si="5"/>
        <v>91.58765745172796</v>
      </c>
      <c r="N11" s="54">
        <v>2260614</v>
      </c>
      <c r="O11" s="3">
        <v>2265384</v>
      </c>
      <c r="P11" s="119">
        <f t="shared" si="6"/>
        <v>92.48872332721683</v>
      </c>
      <c r="Q11" s="119">
        <f t="shared" si="7"/>
        <v>92.91512073637004</v>
      </c>
      <c r="R11" s="3"/>
      <c r="S11" s="86"/>
      <c r="W11" s="11"/>
      <c r="X11" s="64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</row>
    <row r="12" spans="1:61" ht="15">
      <c r="A12" s="61">
        <v>40026</v>
      </c>
      <c r="B12" s="14">
        <v>8977653</v>
      </c>
      <c r="C12" s="3">
        <v>8824444</v>
      </c>
      <c r="D12" s="85">
        <f t="shared" si="0"/>
        <v>98.43986843767325</v>
      </c>
      <c r="E12" s="85">
        <f t="shared" si="1"/>
        <v>100.0464494197337</v>
      </c>
      <c r="F12" s="14">
        <v>1786003</v>
      </c>
      <c r="G12" s="3">
        <v>1797108</v>
      </c>
      <c r="H12" s="85">
        <f t="shared" si="2"/>
        <v>93.4897530482267</v>
      </c>
      <c r="I12" s="85">
        <f t="shared" si="3"/>
        <v>93.12231712953847</v>
      </c>
      <c r="J12" s="14">
        <v>1053385</v>
      </c>
      <c r="K12" s="3">
        <v>1050934</v>
      </c>
      <c r="L12" s="85">
        <f t="shared" si="4"/>
        <v>92.61300943815088</v>
      </c>
      <c r="M12" s="85">
        <f t="shared" si="5"/>
        <v>92.21671851075125</v>
      </c>
      <c r="N12" s="54">
        <v>2248048</v>
      </c>
      <c r="O12" s="3">
        <v>2260802</v>
      </c>
      <c r="P12" s="119">
        <f t="shared" si="6"/>
        <v>91.97460933105039</v>
      </c>
      <c r="Q12" s="119">
        <f t="shared" si="7"/>
        <v>92.72718920546224</v>
      </c>
      <c r="R12" s="3"/>
      <c r="S12" s="86"/>
      <c r="W12" s="11"/>
      <c r="X12" s="64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</row>
    <row r="13" spans="1:61" ht="15">
      <c r="A13" s="61">
        <v>40057</v>
      </c>
      <c r="B13" s="14">
        <v>8950211</v>
      </c>
      <c r="C13" s="3">
        <v>8857126</v>
      </c>
      <c r="D13" s="85">
        <f t="shared" si="0"/>
        <v>98.13896720327861</v>
      </c>
      <c r="E13" s="85">
        <f t="shared" si="1"/>
        <v>100.41697905989413</v>
      </c>
      <c r="F13" s="14">
        <v>1820914</v>
      </c>
      <c r="G13" s="3">
        <v>1849669</v>
      </c>
      <c r="H13" s="85">
        <f t="shared" si="2"/>
        <v>95.31719721750673</v>
      </c>
      <c r="I13" s="85">
        <f t="shared" si="3"/>
        <v>95.845916440568</v>
      </c>
      <c r="J13" s="14">
        <v>1059182</v>
      </c>
      <c r="K13" s="3">
        <v>1057589</v>
      </c>
      <c r="L13" s="85">
        <f t="shared" si="4"/>
        <v>93.12267837753483</v>
      </c>
      <c r="M13" s="85">
        <f t="shared" si="5"/>
        <v>92.80067740987246</v>
      </c>
      <c r="N13" s="54">
        <v>2262750</v>
      </c>
      <c r="O13" s="3">
        <v>2264729</v>
      </c>
      <c r="P13" s="119">
        <f t="shared" si="6"/>
        <v>92.57611370568344</v>
      </c>
      <c r="Q13" s="119">
        <f t="shared" si="7"/>
        <v>92.88825579687973</v>
      </c>
      <c r="R13" s="3"/>
      <c r="S13" s="86"/>
      <c r="W13" s="11"/>
      <c r="X13" s="64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</row>
    <row r="14" spans="1:24" ht="15">
      <c r="A14" s="61">
        <v>40087</v>
      </c>
      <c r="B14" s="14">
        <v>9046769</v>
      </c>
      <c r="C14" s="3">
        <v>8920514</v>
      </c>
      <c r="D14" s="85">
        <f t="shared" si="0"/>
        <v>99.19772463315532</v>
      </c>
      <c r="E14" s="85">
        <f t="shared" si="1"/>
        <v>101.13563559347496</v>
      </c>
      <c r="F14" s="14">
        <v>1831341</v>
      </c>
      <c r="G14" s="3">
        <v>1850118</v>
      </c>
      <c r="H14" s="85">
        <f t="shared" si="2"/>
        <v>95.86300685782305</v>
      </c>
      <c r="I14" s="85">
        <f t="shared" si="3"/>
        <v>95.8691826662991</v>
      </c>
      <c r="J14" s="14">
        <v>1061647</v>
      </c>
      <c r="K14" s="3">
        <v>1063731</v>
      </c>
      <c r="L14" s="85">
        <f t="shared" si="4"/>
        <v>93.33939977404707</v>
      </c>
      <c r="M14" s="85">
        <f t="shared" si="5"/>
        <v>93.3396218964844</v>
      </c>
      <c r="N14" s="54">
        <v>2279402</v>
      </c>
      <c r="O14" s="3">
        <v>2263454</v>
      </c>
      <c r="P14" s="119">
        <f t="shared" si="6"/>
        <v>93.25739862245597</v>
      </c>
      <c r="Q14" s="119">
        <f t="shared" si="7"/>
        <v>92.8359614490169</v>
      </c>
      <c r="R14" s="3"/>
      <c r="S14" s="86"/>
      <c r="W14" s="11"/>
      <c r="X14" s="64"/>
    </row>
    <row r="15" spans="1:24" ht="15">
      <c r="A15" s="61">
        <v>40118</v>
      </c>
      <c r="B15" s="14">
        <v>8975981</v>
      </c>
      <c r="C15" s="3">
        <v>8968204</v>
      </c>
      <c r="D15" s="85">
        <f t="shared" si="0"/>
        <v>98.42153497568404</v>
      </c>
      <c r="E15" s="85">
        <f t="shared" si="1"/>
        <v>101.67631726960403</v>
      </c>
      <c r="F15" s="14">
        <v>1833978</v>
      </c>
      <c r="G15" s="3">
        <v>1847385</v>
      </c>
      <c r="H15" s="85">
        <f t="shared" si="2"/>
        <v>96.00104272830488</v>
      </c>
      <c r="I15" s="85">
        <f t="shared" si="3"/>
        <v>95.72756441480001</v>
      </c>
      <c r="J15" s="14">
        <v>1066653</v>
      </c>
      <c r="K15" s="3">
        <v>1071600</v>
      </c>
      <c r="L15" s="85">
        <f t="shared" si="4"/>
        <v>93.7795244437997</v>
      </c>
      <c r="M15" s="85">
        <f t="shared" si="5"/>
        <v>94.03010613047161</v>
      </c>
      <c r="N15" s="54">
        <v>2266276</v>
      </c>
      <c r="O15" s="3">
        <v>2258856</v>
      </c>
      <c r="P15" s="119">
        <f t="shared" si="6"/>
        <v>92.72037329111102</v>
      </c>
      <c r="Q15" s="119">
        <f t="shared" si="7"/>
        <v>92.6473736753124</v>
      </c>
      <c r="R15" s="3"/>
      <c r="S15" s="86"/>
      <c r="W15" s="11"/>
      <c r="X15" s="64"/>
    </row>
    <row r="16" spans="1:24" ht="15">
      <c r="A16" s="61">
        <v>40148</v>
      </c>
      <c r="B16" s="14">
        <v>9030202</v>
      </c>
      <c r="C16" s="3">
        <v>9063305</v>
      </c>
      <c r="D16" s="85">
        <f t="shared" si="0"/>
        <v>99.01606765661514</v>
      </c>
      <c r="E16" s="85">
        <f t="shared" si="1"/>
        <v>102.7545174810016</v>
      </c>
      <c r="F16" s="14">
        <v>1832133</v>
      </c>
      <c r="G16" s="3">
        <v>1843473</v>
      </c>
      <c r="H16" s="85">
        <f t="shared" si="2"/>
        <v>95.9044647301862</v>
      </c>
      <c r="I16" s="85">
        <f t="shared" si="3"/>
        <v>95.52485288905378</v>
      </c>
      <c r="J16" s="14">
        <v>1016692</v>
      </c>
      <c r="K16" s="3">
        <v>1028369</v>
      </c>
      <c r="L16" s="85">
        <f t="shared" si="4"/>
        <v>89.38698176990606</v>
      </c>
      <c r="M16" s="85">
        <f t="shared" si="5"/>
        <v>90.23669859209308</v>
      </c>
      <c r="N16" s="54">
        <v>2241418</v>
      </c>
      <c r="O16" s="3">
        <v>2240451</v>
      </c>
      <c r="P16" s="119">
        <f t="shared" si="6"/>
        <v>91.70335548777618</v>
      </c>
      <c r="Q16" s="119">
        <f t="shared" si="7"/>
        <v>91.89248938322201</v>
      </c>
      <c r="R16" s="3"/>
      <c r="S16" s="86"/>
      <c r="W16" s="11"/>
      <c r="X16" s="64"/>
    </row>
    <row r="17" spans="1:24" ht="15">
      <c r="A17" s="61">
        <v>40179</v>
      </c>
      <c r="B17" s="14">
        <v>8874966</v>
      </c>
      <c r="C17" s="3">
        <v>9130145</v>
      </c>
      <c r="D17" s="85">
        <f t="shared" si="0"/>
        <v>97.31390658881817</v>
      </c>
      <c r="E17" s="85">
        <f t="shared" si="1"/>
        <v>103.5123107968428</v>
      </c>
      <c r="F17" s="14">
        <v>1829450</v>
      </c>
      <c r="G17" s="3">
        <v>1831349</v>
      </c>
      <c r="H17" s="85">
        <f t="shared" si="2"/>
        <v>95.76402095297621</v>
      </c>
      <c r="I17" s="85">
        <f t="shared" si="3"/>
        <v>94.89661297643946</v>
      </c>
      <c r="J17" s="14">
        <v>1023665</v>
      </c>
      <c r="K17" s="3">
        <v>1035607</v>
      </c>
      <c r="L17" s="85">
        <f t="shared" si="4"/>
        <v>90.00004395971531</v>
      </c>
      <c r="M17" s="85">
        <f t="shared" si="5"/>
        <v>90.87181422121995</v>
      </c>
      <c r="N17" s="54">
        <v>2224741</v>
      </c>
      <c r="O17" s="3">
        <v>2231746</v>
      </c>
      <c r="P17" s="119">
        <f t="shared" si="6"/>
        <v>91.02104774354032</v>
      </c>
      <c r="Q17" s="119">
        <f t="shared" si="7"/>
        <v>91.53545228663701</v>
      </c>
      <c r="R17" s="3"/>
      <c r="S17" s="86"/>
      <c r="W17" s="11"/>
      <c r="X17" s="64"/>
    </row>
    <row r="18" spans="1:24" ht="15">
      <c r="A18" s="61">
        <v>40210</v>
      </c>
      <c r="B18" s="14">
        <v>8900113</v>
      </c>
      <c r="C18" s="3">
        <v>9222195</v>
      </c>
      <c r="D18" s="85">
        <f t="shared" si="0"/>
        <v>97.58964317293454</v>
      </c>
      <c r="E18" s="85">
        <f t="shared" si="1"/>
        <v>104.55592053237814</v>
      </c>
      <c r="F18" s="14">
        <v>1836308</v>
      </c>
      <c r="G18" s="3">
        <v>1828745</v>
      </c>
      <c r="H18" s="85">
        <f t="shared" si="2"/>
        <v>96.12300843866618</v>
      </c>
      <c r="I18" s="85">
        <f t="shared" si="3"/>
        <v>94.761679230774</v>
      </c>
      <c r="J18" s="14">
        <v>1036251</v>
      </c>
      <c r="K18" s="3">
        <v>1038398</v>
      </c>
      <c r="L18" s="85">
        <f t="shared" si="4"/>
        <v>91.10659791367192</v>
      </c>
      <c r="M18" s="85">
        <f t="shared" si="5"/>
        <v>91.11671719454036</v>
      </c>
      <c r="N18" s="54">
        <v>2232394</v>
      </c>
      <c r="O18" s="3">
        <v>2233370</v>
      </c>
      <c r="P18" s="119">
        <f t="shared" si="6"/>
        <v>91.33415568661385</v>
      </c>
      <c r="Q18" s="119">
        <f t="shared" si="7"/>
        <v>91.60206093050307</v>
      </c>
      <c r="R18" s="3"/>
      <c r="S18" s="86"/>
      <c r="W18" s="11"/>
      <c r="X18" s="64"/>
    </row>
    <row r="19" spans="1:24" ht="15">
      <c r="A19" s="61">
        <v>40238</v>
      </c>
      <c r="B19" s="14">
        <v>9136036</v>
      </c>
      <c r="C19" s="3">
        <v>9315837</v>
      </c>
      <c r="D19" s="85">
        <f t="shared" si="0"/>
        <v>100.17653632657071</v>
      </c>
      <c r="E19" s="85">
        <f t="shared" si="1"/>
        <v>105.61757944443681</v>
      </c>
      <c r="F19" s="14">
        <v>1836519</v>
      </c>
      <c r="G19" s="3">
        <v>1823223</v>
      </c>
      <c r="H19" s="85">
        <f t="shared" si="2"/>
        <v>96.13405340213666</v>
      </c>
      <c r="I19" s="85">
        <f t="shared" si="3"/>
        <v>94.47554092679378</v>
      </c>
      <c r="J19" s="14">
        <v>1044023</v>
      </c>
      <c r="K19" s="3">
        <v>1041873</v>
      </c>
      <c r="L19" s="85">
        <f t="shared" si="4"/>
        <v>91.78990772855755</v>
      </c>
      <c r="M19" s="85">
        <f t="shared" si="5"/>
        <v>91.42163938453979</v>
      </c>
      <c r="N19" s="54">
        <v>2233661</v>
      </c>
      <c r="O19" s="3">
        <v>2234625</v>
      </c>
      <c r="P19" s="119">
        <f t="shared" si="6"/>
        <v>91.38599258245523</v>
      </c>
      <c r="Q19" s="119">
        <f t="shared" si="7"/>
        <v>91.65353497487</v>
      </c>
      <c r="R19" s="3"/>
      <c r="S19" s="86"/>
      <c r="W19" s="11"/>
      <c r="X19" s="64"/>
    </row>
    <row r="20" spans="1:24" ht="15">
      <c r="A20" s="61">
        <v>40269</v>
      </c>
      <c r="B20" s="14">
        <v>9361665</v>
      </c>
      <c r="C20" s="3">
        <v>9404481</v>
      </c>
      <c r="D20" s="85">
        <f t="shared" si="0"/>
        <v>102.65055588109391</v>
      </c>
      <c r="E20" s="85">
        <f t="shared" si="1"/>
        <v>106.622573919144</v>
      </c>
      <c r="F20" s="14">
        <v>1840882</v>
      </c>
      <c r="G20" s="3">
        <v>1819323</v>
      </c>
      <c r="H20" s="85">
        <f t="shared" si="2"/>
        <v>96.36243812072303</v>
      </c>
      <c r="I20" s="85">
        <f t="shared" si="3"/>
        <v>94.2734512155437</v>
      </c>
      <c r="J20" s="14">
        <v>1049270</v>
      </c>
      <c r="K20" s="3">
        <v>1042201</v>
      </c>
      <c r="L20" s="85">
        <f t="shared" si="4"/>
        <v>92.25122098109293</v>
      </c>
      <c r="M20" s="85">
        <f t="shared" si="5"/>
        <v>91.45042052938001</v>
      </c>
      <c r="N20" s="54">
        <v>2228659</v>
      </c>
      <c r="O20" s="3">
        <v>2236985</v>
      </c>
      <c r="P20" s="119">
        <f t="shared" si="6"/>
        <v>91.18134526359286</v>
      </c>
      <c r="Q20" s="119">
        <f t="shared" si="7"/>
        <v>91.75033078738471</v>
      </c>
      <c r="R20" s="3"/>
      <c r="S20" s="86"/>
      <c r="W20" s="11"/>
      <c r="X20" s="64"/>
    </row>
    <row r="21" spans="1:24" ht="15">
      <c r="A21" s="61">
        <v>40299</v>
      </c>
      <c r="B21" s="14">
        <v>9604589</v>
      </c>
      <c r="C21" s="3">
        <v>9505034</v>
      </c>
      <c r="D21" s="85">
        <f t="shared" si="0"/>
        <v>105.31421492431525</v>
      </c>
      <c r="E21" s="85">
        <f t="shared" si="1"/>
        <v>107.76258575768051</v>
      </c>
      <c r="F21" s="14">
        <v>1850444</v>
      </c>
      <c r="G21" s="3">
        <v>1826878</v>
      </c>
      <c r="H21" s="85">
        <f t="shared" si="2"/>
        <v>96.8629686453902</v>
      </c>
      <c r="I21" s="85">
        <f t="shared" si="3"/>
        <v>94.66493525874738</v>
      </c>
      <c r="J21" s="14">
        <v>1047511</v>
      </c>
      <c r="K21" s="3">
        <v>1038107</v>
      </c>
      <c r="L21" s="85">
        <f t="shared" si="4"/>
        <v>92.09657070260813</v>
      </c>
      <c r="M21" s="85">
        <f t="shared" si="5"/>
        <v>91.09118270323393</v>
      </c>
      <c r="N21" s="54">
        <v>2220139</v>
      </c>
      <c r="O21" s="3">
        <v>2234001</v>
      </c>
      <c r="P21" s="119">
        <f t="shared" si="6"/>
        <v>90.83276566409118</v>
      </c>
      <c r="Q21" s="119">
        <f t="shared" si="7"/>
        <v>91.62794150579832</v>
      </c>
      <c r="R21" s="3"/>
      <c r="S21" s="86"/>
      <c r="W21" s="11"/>
      <c r="X21" s="64"/>
    </row>
    <row r="22" spans="1:24" ht="15">
      <c r="A22" s="61">
        <v>40330</v>
      </c>
      <c r="B22" s="14">
        <v>9743072</v>
      </c>
      <c r="C22" s="3">
        <v>9539851</v>
      </c>
      <c r="D22" s="85">
        <f t="shared" si="0"/>
        <v>106.83267952757562</v>
      </c>
      <c r="E22" s="85">
        <f t="shared" si="1"/>
        <v>108.15732079474878</v>
      </c>
      <c r="F22" s="14">
        <v>1849129</v>
      </c>
      <c r="G22" s="3">
        <v>1837010</v>
      </c>
      <c r="H22" s="85">
        <f t="shared" si="2"/>
        <v>96.7941339204438</v>
      </c>
      <c r="I22" s="85">
        <f t="shared" si="3"/>
        <v>95.18995396500014</v>
      </c>
      <c r="J22" s="14">
        <v>1054916</v>
      </c>
      <c r="K22" s="3">
        <v>1049922</v>
      </c>
      <c r="L22" s="85">
        <f t="shared" si="4"/>
        <v>92.74761408645118</v>
      </c>
      <c r="M22" s="85">
        <f t="shared" si="5"/>
        <v>92.12791814923199</v>
      </c>
      <c r="N22" s="54">
        <v>2250200</v>
      </c>
      <c r="O22" s="3">
        <v>2239931</v>
      </c>
      <c r="P22" s="119">
        <f t="shared" si="6"/>
        <v>92.06265431909353</v>
      </c>
      <c r="Q22" s="119">
        <f t="shared" si="7"/>
        <v>91.87116149232894</v>
      </c>
      <c r="R22" s="3"/>
      <c r="S22" s="86"/>
      <c r="W22" s="11"/>
      <c r="X22" s="64"/>
    </row>
    <row r="23" spans="1:24" ht="15">
      <c r="A23" s="61">
        <v>40360</v>
      </c>
      <c r="B23" s="14">
        <v>9976855</v>
      </c>
      <c r="C23" s="3">
        <v>9677000</v>
      </c>
      <c r="D23" s="85">
        <f t="shared" si="0"/>
        <v>109.39610760426388</v>
      </c>
      <c r="E23" s="85">
        <f t="shared" si="1"/>
        <v>109.71223694487303</v>
      </c>
      <c r="F23" s="14">
        <v>1859828.0926363636</v>
      </c>
      <c r="G23" s="3">
        <v>1865799</v>
      </c>
      <c r="H23" s="85">
        <f t="shared" si="2"/>
        <v>97.35418646705976</v>
      </c>
      <c r="I23" s="85">
        <f t="shared" si="3"/>
        <v>96.68173875914844</v>
      </c>
      <c r="J23" s="14">
        <v>1068099</v>
      </c>
      <c r="K23" s="3">
        <v>1062751</v>
      </c>
      <c r="L23" s="85">
        <f t="shared" si="4"/>
        <v>93.90665594049614</v>
      </c>
      <c r="M23" s="85">
        <f t="shared" si="5"/>
        <v>93.25362945153492</v>
      </c>
      <c r="N23" s="54">
        <v>2238883</v>
      </c>
      <c r="O23" s="3">
        <v>2238475</v>
      </c>
      <c r="P23" s="119">
        <f t="shared" si="6"/>
        <v>91.59964078299488</v>
      </c>
      <c r="Q23" s="119">
        <f t="shared" si="7"/>
        <v>91.81144339782833</v>
      </c>
      <c r="R23" s="3"/>
      <c r="S23" s="86"/>
      <c r="W23" s="11"/>
      <c r="X23" s="64"/>
    </row>
    <row r="24" spans="1:24" ht="15">
      <c r="A24" s="61">
        <v>40391</v>
      </c>
      <c r="B24" s="14">
        <v>9937919</v>
      </c>
      <c r="C24" s="3">
        <v>9779888</v>
      </c>
      <c r="D24" s="85">
        <f t="shared" si="0"/>
        <v>108.96917478368269</v>
      </c>
      <c r="E24" s="85">
        <f t="shared" si="1"/>
        <v>110.87872166480525</v>
      </c>
      <c r="F24" s="14">
        <v>1861234</v>
      </c>
      <c r="G24" s="3">
        <v>1864909</v>
      </c>
      <c r="H24" s="85">
        <f t="shared" si="2"/>
        <v>97.42777981053962</v>
      </c>
      <c r="I24" s="85">
        <f t="shared" si="3"/>
        <v>96.6356208506837</v>
      </c>
      <c r="J24" s="14">
        <v>1075781</v>
      </c>
      <c r="K24" s="3">
        <v>1073278</v>
      </c>
      <c r="L24" s="85">
        <f t="shared" si="4"/>
        <v>94.58205300662473</v>
      </c>
      <c r="M24" s="85">
        <f t="shared" si="5"/>
        <v>94.17734625559937</v>
      </c>
      <c r="N24" s="54">
        <v>2244536</v>
      </c>
      <c r="O24" s="3">
        <v>2251776</v>
      </c>
      <c r="P24" s="119">
        <f t="shared" si="6"/>
        <v>91.83092252900227</v>
      </c>
      <c r="Q24" s="119">
        <f t="shared" si="7"/>
        <v>92.35698623776824</v>
      </c>
      <c r="R24" s="3"/>
      <c r="S24" s="86"/>
      <c r="W24" s="11"/>
      <c r="X24" s="64"/>
    </row>
    <row r="25" spans="1:24" ht="15">
      <c r="A25" s="61">
        <v>40422</v>
      </c>
      <c r="B25" s="14">
        <v>9959685</v>
      </c>
      <c r="C25" s="3">
        <v>9854167</v>
      </c>
      <c r="D25" s="85">
        <f t="shared" si="0"/>
        <v>109.20783873921923</v>
      </c>
      <c r="E25" s="85">
        <f t="shared" si="1"/>
        <v>111.72085406617222</v>
      </c>
      <c r="F25" s="14">
        <v>1817693.7794</v>
      </c>
      <c r="G25" s="3">
        <v>1842960</v>
      </c>
      <c r="H25" s="85">
        <f t="shared" si="2"/>
        <v>95.14863219905223</v>
      </c>
      <c r="I25" s="85">
        <f t="shared" si="3"/>
        <v>95.49827031934319</v>
      </c>
      <c r="J25" s="14">
        <v>1083929</v>
      </c>
      <c r="K25" s="3">
        <v>1082300</v>
      </c>
      <c r="L25" s="85">
        <f t="shared" si="4"/>
        <v>95.29842052742866</v>
      </c>
      <c r="M25" s="85">
        <f t="shared" si="5"/>
        <v>94.96900323349142</v>
      </c>
      <c r="N25" s="54">
        <v>2246536</v>
      </c>
      <c r="O25" s="3">
        <v>2247884</v>
      </c>
      <c r="P25" s="119">
        <f t="shared" si="6"/>
        <v>91.9127487260684</v>
      </c>
      <c r="Q25" s="119">
        <f t="shared" si="7"/>
        <v>92.19735517746857</v>
      </c>
      <c r="R25" s="3"/>
      <c r="S25" s="86"/>
      <c r="W25" s="11"/>
      <c r="X25" s="64"/>
    </row>
    <row r="26" spans="1:24" ht="15">
      <c r="A26" s="61">
        <v>40452</v>
      </c>
      <c r="B26" s="14">
        <v>9992591</v>
      </c>
      <c r="C26" s="3">
        <v>9940195</v>
      </c>
      <c r="D26" s="85">
        <f t="shared" si="0"/>
        <v>109.56865267475561</v>
      </c>
      <c r="E26" s="85">
        <f t="shared" si="1"/>
        <v>112.69618984377826</v>
      </c>
      <c r="F26" s="14">
        <v>1824281.3330515001</v>
      </c>
      <c r="G26" s="3">
        <v>1843477</v>
      </c>
      <c r="H26" s="85">
        <f t="shared" si="2"/>
        <v>95.49346295469525</v>
      </c>
      <c r="I26" s="85">
        <f t="shared" si="3"/>
        <v>95.5250601605525</v>
      </c>
      <c r="J26" s="14">
        <v>1089543</v>
      </c>
      <c r="K26" s="3">
        <v>1091685</v>
      </c>
      <c r="L26" s="85">
        <f t="shared" si="4"/>
        <v>95.79200021100664</v>
      </c>
      <c r="M26" s="85">
        <f t="shared" si="5"/>
        <v>95.79251251497189</v>
      </c>
      <c r="N26" s="54">
        <v>2263440</v>
      </c>
      <c r="O26" s="3">
        <v>2246169</v>
      </c>
      <c r="P26" s="119">
        <f t="shared" si="6"/>
        <v>92.60434374367125</v>
      </c>
      <c r="Q26" s="119">
        <f t="shared" si="7"/>
        <v>92.12701415269622</v>
      </c>
      <c r="R26" s="3"/>
      <c r="S26" s="86"/>
      <c r="W26" s="11"/>
      <c r="X26" s="64"/>
    </row>
    <row r="27" spans="1:24" ht="15">
      <c r="A27" s="61">
        <v>40483</v>
      </c>
      <c r="B27" s="14">
        <v>9914976</v>
      </c>
      <c r="C27" s="3">
        <v>10029128</v>
      </c>
      <c r="D27" s="85">
        <f t="shared" si="0"/>
        <v>108.71760503582482</v>
      </c>
      <c r="E27" s="85">
        <f t="shared" si="1"/>
        <v>113.70446083357038</v>
      </c>
      <c r="F27" s="14">
        <v>1832451.5024645755</v>
      </c>
      <c r="G27" s="3">
        <v>1847579</v>
      </c>
      <c r="H27" s="85">
        <f t="shared" si="2"/>
        <v>95.92113699599896</v>
      </c>
      <c r="I27" s="85">
        <f t="shared" si="3"/>
        <v>95.73761708248783</v>
      </c>
      <c r="J27" s="14">
        <v>1095643</v>
      </c>
      <c r="K27" s="3">
        <v>1100729</v>
      </c>
      <c r="L27" s="85">
        <f t="shared" si="4"/>
        <v>96.32830873787262</v>
      </c>
      <c r="M27" s="85">
        <f t="shared" si="5"/>
        <v>96.58609993550567</v>
      </c>
      <c r="N27" s="54">
        <v>2260300</v>
      </c>
      <c r="O27" s="3">
        <v>2262238</v>
      </c>
      <c r="P27" s="119">
        <f t="shared" si="6"/>
        <v>92.47587661427744</v>
      </c>
      <c r="Q27" s="119">
        <f t="shared" si="7"/>
        <v>92.78608699646695</v>
      </c>
      <c r="R27" s="3"/>
      <c r="S27" s="86"/>
      <c r="W27" s="11"/>
      <c r="X27" s="64"/>
    </row>
    <row r="28" spans="1:24" ht="15">
      <c r="A28" s="61">
        <v>40513</v>
      </c>
      <c r="B28" s="14">
        <v>10030810</v>
      </c>
      <c r="C28" s="3">
        <v>10137301</v>
      </c>
      <c r="D28" s="85">
        <f t="shared" si="0"/>
        <v>109.98772359806033</v>
      </c>
      <c r="E28" s="85">
        <f t="shared" si="1"/>
        <v>114.93086383109417</v>
      </c>
      <c r="F28" s="14">
        <v>1862191.7550279992</v>
      </c>
      <c r="G28" s="3">
        <v>1873353</v>
      </c>
      <c r="H28" s="85">
        <f t="shared" si="2"/>
        <v>97.47791426218855</v>
      </c>
      <c r="I28" s="85">
        <f t="shared" si="3"/>
        <v>97.07317098447744</v>
      </c>
      <c r="J28" s="14">
        <v>1101131</v>
      </c>
      <c r="K28" s="3">
        <v>1113786</v>
      </c>
      <c r="L28" s="85">
        <f t="shared" si="4"/>
        <v>96.81081057319074</v>
      </c>
      <c r="M28" s="85">
        <f t="shared" si="5"/>
        <v>97.73181764336827</v>
      </c>
      <c r="N28" s="54">
        <v>2282510</v>
      </c>
      <c r="O28" s="3">
        <v>2280710</v>
      </c>
      <c r="P28" s="119">
        <f t="shared" si="6"/>
        <v>93.38455653269673</v>
      </c>
      <c r="Q28" s="119">
        <f t="shared" si="7"/>
        <v>93.54371930526855</v>
      </c>
      <c r="R28" s="3"/>
      <c r="S28" s="86"/>
      <c r="W28" s="11"/>
      <c r="X28" s="64"/>
    </row>
    <row r="29" spans="1:24" ht="15">
      <c r="A29" s="61">
        <v>40544</v>
      </c>
      <c r="B29" s="14">
        <v>9960858</v>
      </c>
      <c r="C29" s="3">
        <v>10235474</v>
      </c>
      <c r="D29" s="85">
        <f t="shared" si="0"/>
        <v>109.22070067158367</v>
      </c>
      <c r="E29" s="85">
        <f t="shared" si="1"/>
        <v>116.0438926042252</v>
      </c>
      <c r="F29" s="14">
        <v>1876534.0000000005</v>
      </c>
      <c r="G29" s="3">
        <v>1877910</v>
      </c>
      <c r="H29" s="85">
        <f t="shared" si="2"/>
        <v>98.22867052664587</v>
      </c>
      <c r="I29" s="85">
        <f t="shared" si="3"/>
        <v>97.30930503939194</v>
      </c>
      <c r="J29" s="14">
        <v>1115031</v>
      </c>
      <c r="K29" s="3">
        <v>1128047</v>
      </c>
      <c r="L29" s="85">
        <f t="shared" si="4"/>
        <v>98.03289065900009</v>
      </c>
      <c r="M29" s="85">
        <f t="shared" si="5"/>
        <v>98.98318321216881</v>
      </c>
      <c r="N29" s="54">
        <v>2287487</v>
      </c>
      <c r="O29" s="3">
        <v>2290842</v>
      </c>
      <c r="P29" s="119">
        <f t="shared" si="6"/>
        <v>93.58818102409577</v>
      </c>
      <c r="Q29" s="119">
        <f t="shared" si="7"/>
        <v>93.95928505628513</v>
      </c>
      <c r="R29" s="3"/>
      <c r="S29" s="86"/>
      <c r="W29" s="11"/>
      <c r="X29" s="64"/>
    </row>
    <row r="30" spans="1:24" ht="15">
      <c r="A30" s="61">
        <v>40575</v>
      </c>
      <c r="B30" s="14">
        <v>9970036</v>
      </c>
      <c r="C30" s="3">
        <v>10342069</v>
      </c>
      <c r="D30" s="85">
        <f t="shared" si="0"/>
        <v>109.32133734271821</v>
      </c>
      <c r="E30" s="85">
        <f t="shared" si="1"/>
        <v>117.25240514913982</v>
      </c>
      <c r="F30" s="14">
        <v>1883401.7738148256</v>
      </c>
      <c r="G30" s="3">
        <v>1874971</v>
      </c>
      <c r="H30" s="85">
        <f t="shared" si="2"/>
        <v>98.58816963047664</v>
      </c>
      <c r="I30" s="85">
        <f t="shared" si="3"/>
        <v>97.15701230570888</v>
      </c>
      <c r="J30" s="14">
        <v>1144364</v>
      </c>
      <c r="K30" s="3">
        <v>1146738</v>
      </c>
      <c r="L30" s="85">
        <f t="shared" si="4"/>
        <v>100.61183131778037</v>
      </c>
      <c r="M30" s="85">
        <f t="shared" si="5"/>
        <v>100.62326973109812</v>
      </c>
      <c r="N30" s="54">
        <v>2301439</v>
      </c>
      <c r="O30" s="3">
        <v>2300302</v>
      </c>
      <c r="P30" s="119">
        <f t="shared" si="6"/>
        <v>94.15900057482904</v>
      </c>
      <c r="Q30" s="119">
        <f t="shared" si="7"/>
        <v>94.34728860983986</v>
      </c>
      <c r="R30" s="3"/>
      <c r="S30" s="86"/>
      <c r="W30" s="11"/>
      <c r="X30" s="64"/>
    </row>
    <row r="31" spans="1:24" ht="15">
      <c r="A31" s="61">
        <v>40603</v>
      </c>
      <c r="B31" s="14">
        <v>10252034</v>
      </c>
      <c r="C31" s="3">
        <v>10415451</v>
      </c>
      <c r="D31" s="85">
        <f t="shared" si="0"/>
        <v>112.41344237503421</v>
      </c>
      <c r="E31" s="85">
        <f t="shared" si="1"/>
        <v>118.08436788257876</v>
      </c>
      <c r="F31" s="14">
        <v>1901118.795957645</v>
      </c>
      <c r="G31" s="3">
        <v>1884291</v>
      </c>
      <c r="H31" s="85">
        <f t="shared" si="2"/>
        <v>99.51558130049185</v>
      </c>
      <c r="I31" s="85">
        <f t="shared" si="3"/>
        <v>97.63995489772188</v>
      </c>
      <c r="J31" s="14">
        <v>1157888</v>
      </c>
      <c r="K31" s="3">
        <v>1155503</v>
      </c>
      <c r="L31" s="85">
        <f t="shared" si="4"/>
        <v>101.80085369767144</v>
      </c>
      <c r="M31" s="85">
        <f t="shared" si="5"/>
        <v>101.39237562903914</v>
      </c>
      <c r="N31" s="54">
        <v>2306477</v>
      </c>
      <c r="O31" s="3">
        <v>2310502</v>
      </c>
      <c r="P31" s="119">
        <f t="shared" si="6"/>
        <v>94.3651207652386</v>
      </c>
      <c r="Q31" s="119">
        <f t="shared" si="7"/>
        <v>94.76564339274245</v>
      </c>
      <c r="R31" s="3"/>
      <c r="S31" s="86"/>
      <c r="W31" s="11"/>
      <c r="X31" s="64"/>
    </row>
    <row r="32" spans="1:24" ht="15">
      <c r="A32" s="61">
        <v>40634</v>
      </c>
      <c r="B32" s="14">
        <v>10511792</v>
      </c>
      <c r="C32" s="3">
        <v>10515123</v>
      </c>
      <c r="D32" s="85">
        <f t="shared" si="0"/>
        <v>115.26168604691962</v>
      </c>
      <c r="E32" s="85">
        <f t="shared" si="1"/>
        <v>119.21439145194628</v>
      </c>
      <c r="F32" s="14">
        <v>1906281.7196028521</v>
      </c>
      <c r="G32" s="3">
        <v>1883921</v>
      </c>
      <c r="H32" s="85">
        <f t="shared" si="2"/>
        <v>99.78583866097627</v>
      </c>
      <c r="I32" s="85">
        <f t="shared" si="3"/>
        <v>97.62078228409045</v>
      </c>
      <c r="J32" s="14">
        <v>1195761</v>
      </c>
      <c r="K32" s="3">
        <v>1187698</v>
      </c>
      <c r="L32" s="85">
        <f t="shared" si="4"/>
        <v>105.13062629406411</v>
      </c>
      <c r="M32" s="85">
        <f t="shared" si="5"/>
        <v>104.21740294041513</v>
      </c>
      <c r="N32" s="54">
        <v>2305863</v>
      </c>
      <c r="O32" s="3">
        <v>2320657</v>
      </c>
      <c r="P32" s="119">
        <f t="shared" si="6"/>
        <v>94.3400001227393</v>
      </c>
      <c r="Q32" s="119">
        <f t="shared" si="7"/>
        <v>95.18215249277928</v>
      </c>
      <c r="R32" s="3"/>
      <c r="S32" s="86"/>
      <c r="W32" s="11"/>
      <c r="X32" s="64"/>
    </row>
    <row r="33" spans="1:24" ht="15">
      <c r="A33" s="61">
        <v>40664</v>
      </c>
      <c r="B33" s="14">
        <v>10771209</v>
      </c>
      <c r="C33" s="3">
        <v>10591061</v>
      </c>
      <c r="D33" s="85">
        <f t="shared" si="0"/>
        <v>118.1061906574783</v>
      </c>
      <c r="E33" s="85">
        <f t="shared" si="1"/>
        <v>120.07533263714001</v>
      </c>
      <c r="F33" s="14">
        <v>1885039.9718485156</v>
      </c>
      <c r="G33" s="3">
        <v>1868622</v>
      </c>
      <c r="H33" s="85">
        <f t="shared" si="2"/>
        <v>98.67392241455022</v>
      </c>
      <c r="I33" s="85">
        <f t="shared" si="3"/>
        <v>96.82802061936869</v>
      </c>
      <c r="J33" s="14">
        <v>1218210</v>
      </c>
      <c r="K33" s="3">
        <v>1207262</v>
      </c>
      <c r="L33" s="85">
        <f t="shared" si="4"/>
        <v>107.10432959236155</v>
      </c>
      <c r="M33" s="85">
        <f t="shared" si="5"/>
        <v>105.93409293326373</v>
      </c>
      <c r="N33" s="54">
        <v>2312097</v>
      </c>
      <c r="O33" s="3">
        <v>2331974</v>
      </c>
      <c r="P33" s="119">
        <f t="shared" si="6"/>
        <v>94.5950523789944</v>
      </c>
      <c r="Q33" s="119">
        <f t="shared" si="7"/>
        <v>95.64632122592717</v>
      </c>
      <c r="R33" s="3"/>
      <c r="S33" s="86"/>
      <c r="W33" s="11"/>
      <c r="X33" s="64"/>
    </row>
    <row r="34" spans="1:24" ht="15">
      <c r="A34" s="61">
        <v>40695</v>
      </c>
      <c r="B34" s="14">
        <v>11045909</v>
      </c>
      <c r="C34" s="3">
        <v>10708528</v>
      </c>
      <c r="D34" s="85">
        <f aca="true" t="shared" si="8" ref="D34:D53">(B34/$B$2)*100</f>
        <v>121.1182731984084</v>
      </c>
      <c r="E34" s="85">
        <f t="shared" si="1"/>
        <v>121.40710563881443</v>
      </c>
      <c r="F34" s="14">
        <v>1889623.9999999995</v>
      </c>
      <c r="G34" s="3">
        <v>1879323</v>
      </c>
      <c r="H34" s="85">
        <f t="shared" si="2"/>
        <v>98.91387702820337</v>
      </c>
      <c r="I34" s="85">
        <f t="shared" si="3"/>
        <v>97.3825236963141</v>
      </c>
      <c r="J34" s="14">
        <v>1199684</v>
      </c>
      <c r="K34" s="3">
        <v>1193997</v>
      </c>
      <c r="L34" s="85">
        <f t="shared" si="4"/>
        <v>105.47553422044038</v>
      </c>
      <c r="M34" s="85">
        <f t="shared" si="5"/>
        <v>104.77012376769754</v>
      </c>
      <c r="N34" s="54">
        <v>2370549</v>
      </c>
      <c r="O34" s="3">
        <v>2355878</v>
      </c>
      <c r="P34" s="119">
        <f t="shared" si="6"/>
        <v>96.98650481444886</v>
      </c>
      <c r="Q34" s="119">
        <f t="shared" si="7"/>
        <v>96.6267479642118</v>
      </c>
      <c r="R34" s="3"/>
      <c r="S34" s="86"/>
      <c r="W34" s="11"/>
      <c r="X34" s="64"/>
    </row>
    <row r="35" spans="1:24" ht="15">
      <c r="A35" s="61">
        <v>40725</v>
      </c>
      <c r="B35" s="14">
        <v>11112453</v>
      </c>
      <c r="C35" s="3">
        <v>10767789</v>
      </c>
      <c r="D35" s="85">
        <f t="shared" si="8"/>
        <v>121.84792744159607</v>
      </c>
      <c r="E35" s="85">
        <f t="shared" si="1"/>
        <v>122.07897262998837</v>
      </c>
      <c r="F35" s="14">
        <v>1868398.0000000002</v>
      </c>
      <c r="G35" s="3">
        <v>1872525</v>
      </c>
      <c r="H35" s="85">
        <f t="shared" si="2"/>
        <v>97.80278511055172</v>
      </c>
      <c r="I35" s="85">
        <f t="shared" si="3"/>
        <v>97.03026578424281</v>
      </c>
      <c r="J35" s="14">
        <v>1184844</v>
      </c>
      <c r="K35" s="3">
        <v>1178907</v>
      </c>
      <c r="L35" s="85">
        <f t="shared" si="4"/>
        <v>104.1708098698353</v>
      </c>
      <c r="M35" s="85">
        <f t="shared" si="5"/>
        <v>103.44601561026118</v>
      </c>
      <c r="N35" s="54">
        <v>2376533</v>
      </c>
      <c r="O35" s="3">
        <v>2369274</v>
      </c>
      <c r="P35" s="119">
        <f t="shared" si="6"/>
        <v>97.2313287960707</v>
      </c>
      <c r="Q35" s="119">
        <f t="shared" si="7"/>
        <v>97.17618724575718</v>
      </c>
      <c r="R35" s="3"/>
      <c r="S35" s="86"/>
      <c r="W35" s="11"/>
      <c r="X35" s="64"/>
    </row>
    <row r="36" spans="1:24" ht="15">
      <c r="A36" s="61">
        <v>40756</v>
      </c>
      <c r="B36" s="14">
        <v>10886860</v>
      </c>
      <c r="C36" s="3">
        <v>10852424</v>
      </c>
      <c r="D36" s="85">
        <f t="shared" si="8"/>
        <v>119.3743026266851</v>
      </c>
      <c r="E36" s="85">
        <f t="shared" si="1"/>
        <v>123.03851537813648</v>
      </c>
      <c r="F36" s="14">
        <v>1876833</v>
      </c>
      <c r="G36" s="3">
        <v>1879443</v>
      </c>
      <c r="H36" s="85">
        <f t="shared" si="2"/>
        <v>98.2443219203789</v>
      </c>
      <c r="I36" s="85">
        <f t="shared" si="3"/>
        <v>97.38874184127563</v>
      </c>
      <c r="J36" s="14">
        <v>1166692</v>
      </c>
      <c r="K36" s="3">
        <v>1163975</v>
      </c>
      <c r="L36" s="85">
        <f t="shared" si="4"/>
        <v>102.57489636497115</v>
      </c>
      <c r="M36" s="85">
        <f t="shared" si="5"/>
        <v>102.13577154088809</v>
      </c>
      <c r="N36" s="54">
        <v>2509484</v>
      </c>
      <c r="O36" s="3">
        <v>2515260</v>
      </c>
      <c r="P36" s="119">
        <f>(N36/$N$2)*100</f>
        <v>102.67076615913967</v>
      </c>
      <c r="Q36" s="119">
        <f t="shared" si="7"/>
        <v>103.16382855328814</v>
      </c>
      <c r="R36" s="3"/>
      <c r="S36" s="86"/>
      <c r="W36" s="11"/>
      <c r="X36" s="64"/>
    </row>
    <row r="37" spans="1:24" ht="15">
      <c r="A37" s="61">
        <v>40787</v>
      </c>
      <c r="B37" s="14">
        <v>11061597</v>
      </c>
      <c r="C37" s="3">
        <v>10939135</v>
      </c>
      <c r="D37" s="85">
        <f t="shared" si="8"/>
        <v>121.29029194941718</v>
      </c>
      <c r="E37" s="85">
        <f t="shared" si="1"/>
        <v>124.02159461526854</v>
      </c>
      <c r="F37" s="14">
        <v>1864766</v>
      </c>
      <c r="G37" s="3">
        <v>1884592</v>
      </c>
      <c r="H37" s="85">
        <f t="shared" si="2"/>
        <v>97.61266517062374</v>
      </c>
      <c r="I37" s="85">
        <f t="shared" si="3"/>
        <v>97.65555207800041</v>
      </c>
      <c r="J37" s="14">
        <v>1155959</v>
      </c>
      <c r="K37" s="3">
        <v>1154220</v>
      </c>
      <c r="L37" s="85">
        <f t="shared" si="4"/>
        <v>101.63125711597891</v>
      </c>
      <c r="M37" s="85">
        <f t="shared" si="5"/>
        <v>101.27979572406956</v>
      </c>
      <c r="N37" s="54">
        <v>2537648</v>
      </c>
      <c r="O37" s="3">
        <v>2534968</v>
      </c>
      <c r="P37" s="119">
        <f>(N37/$N$2)*100</f>
        <v>103.8230426662248</v>
      </c>
      <c r="Q37" s="119">
        <f t="shared" si="7"/>
        <v>103.9721556181356</v>
      </c>
      <c r="R37" s="3"/>
      <c r="S37" s="86"/>
      <c r="W37" s="11"/>
      <c r="X37" s="64"/>
    </row>
    <row r="38" spans="1:24" ht="15">
      <c r="A38" s="61">
        <v>40817</v>
      </c>
      <c r="B38" s="14">
        <v>11078121</v>
      </c>
      <c r="C38" s="3">
        <v>11015582</v>
      </c>
      <c r="D38" s="85">
        <f t="shared" si="8"/>
        <v>121.47147743142057</v>
      </c>
      <c r="E38" s="85">
        <f t="shared" si="1"/>
        <v>124.88830654848387</v>
      </c>
      <c r="F38" s="14">
        <v>1869097</v>
      </c>
      <c r="G38" s="3">
        <v>1884097</v>
      </c>
      <c r="H38" s="85">
        <f t="shared" si="2"/>
        <v>97.8393748236601</v>
      </c>
      <c r="I38" s="85">
        <f t="shared" si="3"/>
        <v>97.62990223003406</v>
      </c>
      <c r="J38" s="14">
        <v>1154076</v>
      </c>
      <c r="K38" s="3">
        <v>1156344</v>
      </c>
      <c r="L38" s="85">
        <f t="shared" si="4"/>
        <v>101.46570482809554</v>
      </c>
      <c r="M38" s="85">
        <f t="shared" si="5"/>
        <v>101.46617118638864</v>
      </c>
      <c r="N38" s="54">
        <v>2579366</v>
      </c>
      <c r="O38" s="3">
        <v>2541823</v>
      </c>
      <c r="P38" s="119">
        <f t="shared" si="6"/>
        <v>105.52985531082703</v>
      </c>
      <c r="Q38" s="119">
        <f t="shared" si="7"/>
        <v>104.25331464135101</v>
      </c>
      <c r="R38" s="3"/>
      <c r="S38" s="86"/>
      <c r="W38" s="11"/>
      <c r="X38" s="64"/>
    </row>
    <row r="39" spans="1:23" ht="15">
      <c r="A39" s="61">
        <v>40848</v>
      </c>
      <c r="B39" s="14">
        <v>10984191</v>
      </c>
      <c r="C39" s="3">
        <v>11100920</v>
      </c>
      <c r="D39" s="85">
        <f t="shared" si="8"/>
        <v>120.44153599323504</v>
      </c>
      <c r="E39" s="85">
        <f t="shared" si="1"/>
        <v>125.85581950460679</v>
      </c>
      <c r="F39" s="14">
        <v>1878909</v>
      </c>
      <c r="G39" s="3">
        <v>1892828</v>
      </c>
      <c r="H39" s="85">
        <f t="shared" si="2"/>
        <v>98.35299179793684</v>
      </c>
      <c r="I39" s="85">
        <f t="shared" si="3"/>
        <v>98.08232409386083</v>
      </c>
      <c r="J39" s="14">
        <v>1142647</v>
      </c>
      <c r="K39" s="3">
        <v>1147952</v>
      </c>
      <c r="L39" s="85">
        <f t="shared" si="4"/>
        <v>100.46087365538222</v>
      </c>
      <c r="M39" s="85">
        <f t="shared" si="5"/>
        <v>100.72979506596411</v>
      </c>
      <c r="N39" s="54">
        <v>2543634</v>
      </c>
      <c r="O39" s="3">
        <v>2550255</v>
      </c>
      <c r="P39" s="119">
        <f t="shared" si="6"/>
        <v>104.0679484740437</v>
      </c>
      <c r="Q39" s="119">
        <f t="shared" si="7"/>
        <v>104.59915459521713</v>
      </c>
      <c r="R39" s="3"/>
      <c r="S39" s="86"/>
      <c r="W39" s="64"/>
    </row>
    <row r="40" spans="1:23" ht="15">
      <c r="A40" s="61">
        <v>40878</v>
      </c>
      <c r="B40" s="14">
        <v>11030939</v>
      </c>
      <c r="C40" s="3">
        <v>11182945</v>
      </c>
      <c r="D40" s="85">
        <f t="shared" si="8"/>
        <v>120.95412730966532</v>
      </c>
      <c r="E40" s="85">
        <f t="shared" si="1"/>
        <v>126.7857715801884</v>
      </c>
      <c r="F40" s="14">
        <v>1880740</v>
      </c>
      <c r="G40" s="3">
        <v>1896576</v>
      </c>
      <c r="H40" s="85">
        <f t="shared" si="2"/>
        <v>98.4488369548774</v>
      </c>
      <c r="I40" s="85">
        <f t="shared" si="3"/>
        <v>98.27653748815962</v>
      </c>
      <c r="J40" s="14">
        <v>1121777</v>
      </c>
      <c r="K40" s="3">
        <v>1134673</v>
      </c>
      <c r="L40" s="85">
        <f t="shared" si="4"/>
        <v>98.62599513805549</v>
      </c>
      <c r="M40" s="85">
        <f t="shared" si="5"/>
        <v>99.56459743689867</v>
      </c>
      <c r="N40" s="54">
        <v>2554200</v>
      </c>
      <c r="O40" s="3">
        <v>2550964</v>
      </c>
      <c r="P40" s="119">
        <f t="shared" si="6"/>
        <v>104.50023627314403</v>
      </c>
      <c r="Q40" s="119">
        <f t="shared" si="7"/>
        <v>104.62823435414634</v>
      </c>
      <c r="R40" s="3"/>
      <c r="S40" s="86"/>
      <c r="W40" s="64"/>
    </row>
    <row r="41" spans="1:19" ht="15">
      <c r="A41" s="61">
        <v>40909</v>
      </c>
      <c r="B41" s="14">
        <v>10957242</v>
      </c>
      <c r="C41" s="3">
        <v>11277386</v>
      </c>
      <c r="D41" s="85">
        <f t="shared" si="8"/>
        <v>120.14604049852981</v>
      </c>
      <c r="E41" s="85">
        <f t="shared" si="1"/>
        <v>127.85648909277604</v>
      </c>
      <c r="F41" s="14">
        <v>1900471</v>
      </c>
      <c r="G41" s="3">
        <v>1906881</v>
      </c>
      <c r="H41" s="85">
        <f t="shared" si="2"/>
        <v>99.4816719038638</v>
      </c>
      <c r="I41" s="85">
        <f t="shared" si="3"/>
        <v>98.81052068673193</v>
      </c>
      <c r="J41" s="14">
        <v>1139504</v>
      </c>
      <c r="K41" s="3">
        <v>1152812</v>
      </c>
      <c r="L41" s="85">
        <f t="shared" si="4"/>
        <v>100.18454288490028</v>
      </c>
      <c r="M41" s="85">
        <f t="shared" si="5"/>
        <v>101.15624739499927</v>
      </c>
      <c r="N41" s="54">
        <v>2563237</v>
      </c>
      <c r="O41" s="3">
        <v>2563750</v>
      </c>
      <c r="P41" s="119">
        <f t="shared" si="6"/>
        <v>104.8699679445873</v>
      </c>
      <c r="Q41" s="119">
        <f t="shared" si="7"/>
        <v>105.15265437906716</v>
      </c>
      <c r="R41" s="3"/>
      <c r="S41" s="86"/>
    </row>
    <row r="42" spans="1:19" ht="15">
      <c r="A42" s="61">
        <v>40940</v>
      </c>
      <c r="B42" s="14">
        <v>10845430</v>
      </c>
      <c r="C42" s="3">
        <v>11330754</v>
      </c>
      <c r="D42" s="85">
        <f t="shared" si="8"/>
        <v>118.92002312296927</v>
      </c>
      <c r="E42" s="85">
        <f t="shared" si="1"/>
        <v>128.46154465351535</v>
      </c>
      <c r="F42" s="14">
        <v>1921116</v>
      </c>
      <c r="G42" s="3">
        <v>1915265</v>
      </c>
      <c r="H42" s="85">
        <f t="shared" si="2"/>
        <v>100.56235091262282</v>
      </c>
      <c r="I42" s="85">
        <f t="shared" si="3"/>
        <v>99.24496174804491</v>
      </c>
      <c r="J42" s="14">
        <v>1138592</v>
      </c>
      <c r="K42" s="3">
        <v>1140957</v>
      </c>
      <c r="L42" s="85">
        <f t="shared" si="4"/>
        <v>100.10436036416228</v>
      </c>
      <c r="M42" s="85">
        <f t="shared" si="5"/>
        <v>100.116002053289</v>
      </c>
      <c r="N42" s="54">
        <v>2576419</v>
      </c>
      <c r="O42" s="3">
        <v>2572376</v>
      </c>
      <c r="P42" s="119">
        <f t="shared" si="6"/>
        <v>105.4092844094501</v>
      </c>
      <c r="Q42" s="119">
        <f t="shared" si="7"/>
        <v>105.50645127684342</v>
      </c>
      <c r="R42" s="3"/>
      <c r="S42" s="86"/>
    </row>
    <row r="43" spans="1:19" ht="15">
      <c r="A43" s="61">
        <v>40969</v>
      </c>
      <c r="B43" s="14">
        <v>11257343</v>
      </c>
      <c r="C43" s="3">
        <v>11432570</v>
      </c>
      <c r="D43" s="85">
        <f t="shared" si="8"/>
        <v>123.43664473084021</v>
      </c>
      <c r="E43" s="85">
        <f t="shared" si="1"/>
        <v>129.61587565659266</v>
      </c>
      <c r="F43" s="14">
        <v>1932074</v>
      </c>
      <c r="G43" s="3">
        <v>1917041</v>
      </c>
      <c r="H43" s="85">
        <f t="shared" si="2"/>
        <v>101.1359561719099</v>
      </c>
      <c r="I43" s="85">
        <f aca="true" t="shared" si="9" ref="I43:I53">(G43/$G$2)*100</f>
        <v>99.33699029347571</v>
      </c>
      <c r="J43" s="14">
        <v>1136096</v>
      </c>
      <c r="K43" s="3">
        <v>1133757</v>
      </c>
      <c r="L43" s="85">
        <f t="shared" si="4"/>
        <v>99.8849134653004</v>
      </c>
      <c r="M43" s="85">
        <f t="shared" si="5"/>
        <v>99.48422082508873</v>
      </c>
      <c r="N43" s="54">
        <v>2574644</v>
      </c>
      <c r="O43" s="3">
        <v>2579157</v>
      </c>
      <c r="P43" s="119">
        <f t="shared" si="6"/>
        <v>105.33666365955392</v>
      </c>
      <c r="Q43" s="119">
        <f t="shared" si="7"/>
        <v>105.78457517712403</v>
      </c>
      <c r="R43" s="3"/>
      <c r="S43" s="86"/>
    </row>
    <row r="44" spans="1:19" ht="15">
      <c r="A44" s="61">
        <v>41000</v>
      </c>
      <c r="B44" s="14">
        <v>11521869</v>
      </c>
      <c r="C44" s="3">
        <v>11501622</v>
      </c>
      <c r="D44" s="85">
        <f t="shared" si="8"/>
        <v>126.3371694713647</v>
      </c>
      <c r="E44" s="85">
        <f t="shared" si="1"/>
        <v>130.39874735086954</v>
      </c>
      <c r="F44" s="14">
        <v>1937480</v>
      </c>
      <c r="G44" s="3">
        <v>1917402</v>
      </c>
      <c r="H44" s="85">
        <f t="shared" si="2"/>
        <v>101.4189375582674</v>
      </c>
      <c r="I44" s="85">
        <f t="shared" si="9"/>
        <v>99.35569654623502</v>
      </c>
      <c r="J44" s="14">
        <v>1121103</v>
      </c>
      <c r="K44" s="3">
        <v>1113547</v>
      </c>
      <c r="L44" s="85">
        <f t="shared" si="4"/>
        <v>98.56673744180833</v>
      </c>
      <c r="M44" s="85">
        <f t="shared" si="5"/>
        <v>97.71084601648774</v>
      </c>
      <c r="N44" s="54">
        <v>2569269</v>
      </c>
      <c r="O44" s="3">
        <v>2586968</v>
      </c>
      <c r="P44" s="119">
        <f t="shared" si="6"/>
        <v>105.11675575493872</v>
      </c>
      <c r="Q44" s="119">
        <f t="shared" si="7"/>
        <v>106.10494470744285</v>
      </c>
      <c r="R44" s="3"/>
      <c r="S44" s="86"/>
    </row>
    <row r="45" spans="1:19" ht="15">
      <c r="A45" s="61">
        <v>41030</v>
      </c>
      <c r="B45" s="14">
        <v>11820778</v>
      </c>
      <c r="C45" s="3">
        <v>11584909</v>
      </c>
      <c r="D45" s="85">
        <f t="shared" si="8"/>
        <v>129.61470343651536</v>
      </c>
      <c r="E45" s="85">
        <f t="shared" si="1"/>
        <v>131.3430072535695</v>
      </c>
      <c r="F45" s="14">
        <v>1931182</v>
      </c>
      <c r="G45" s="3">
        <v>1918659</v>
      </c>
      <c r="H45" s="85">
        <f t="shared" si="2"/>
        <v>101.0892637197029</v>
      </c>
      <c r="I45" s="85">
        <f t="shared" si="9"/>
        <v>99.42083161470717</v>
      </c>
      <c r="J45" s="14">
        <v>1113613</v>
      </c>
      <c r="K45" s="3">
        <v>1103608</v>
      </c>
      <c r="L45" s="85">
        <f t="shared" si="4"/>
        <v>97.90822090636141</v>
      </c>
      <c r="M45" s="85">
        <f t="shared" si="5"/>
        <v>96.83872467939297</v>
      </c>
      <c r="N45" s="54">
        <v>2574350</v>
      </c>
      <c r="O45" s="3">
        <v>2596930</v>
      </c>
      <c r="P45" s="119">
        <f t="shared" si="6"/>
        <v>105.32463520858522</v>
      </c>
      <c r="Q45" s="119">
        <f t="shared" si="7"/>
        <v>106.51353787874439</v>
      </c>
      <c r="R45" s="3"/>
      <c r="S45" s="86"/>
    </row>
    <row r="46" spans="1:19" ht="15">
      <c r="A46" s="61">
        <v>41061</v>
      </c>
      <c r="B46" s="14">
        <v>12087084</v>
      </c>
      <c r="C46" s="3">
        <v>11657590</v>
      </c>
      <c r="D46" s="85">
        <f t="shared" si="8"/>
        <v>132.53474585786566</v>
      </c>
      <c r="E46" s="85">
        <f t="shared" si="1"/>
        <v>132.16702245387853</v>
      </c>
      <c r="F46" s="14">
        <v>1935759</v>
      </c>
      <c r="G46" s="3">
        <v>1925627</v>
      </c>
      <c r="H46" s="85">
        <f t="shared" si="2"/>
        <v>101.32885043915508</v>
      </c>
      <c r="I46" s="85">
        <f t="shared" si="9"/>
        <v>99.78189856547395</v>
      </c>
      <c r="J46" s="14">
        <v>1104403</v>
      </c>
      <c r="K46" s="3">
        <v>1099169</v>
      </c>
      <c r="L46" s="85">
        <f t="shared" si="4"/>
        <v>97.09848295022442</v>
      </c>
      <c r="M46" s="85">
        <f t="shared" si="5"/>
        <v>96.44921400272895</v>
      </c>
      <c r="N46" s="54">
        <v>2610813</v>
      </c>
      <c r="O46" s="3">
        <v>2599152</v>
      </c>
      <c r="P46" s="119">
        <f t="shared" si="6"/>
        <v>106.81644952039619</v>
      </c>
      <c r="Q46" s="119">
        <f t="shared" si="7"/>
        <v>106.60467359713748</v>
      </c>
      <c r="R46" s="3"/>
      <c r="S46" s="86"/>
    </row>
    <row r="47" spans="1:19" ht="15">
      <c r="A47" s="61">
        <v>41091</v>
      </c>
      <c r="B47" s="14">
        <v>12107944</v>
      </c>
      <c r="C47" s="3">
        <v>11736553</v>
      </c>
      <c r="D47" s="85">
        <f t="shared" si="8"/>
        <v>132.76347553316162</v>
      </c>
      <c r="E47" s="85">
        <f t="shared" si="1"/>
        <v>133.06225934195106</v>
      </c>
      <c r="F47" s="14">
        <v>1938997</v>
      </c>
      <c r="G47" s="3">
        <v>1939375</v>
      </c>
      <c r="H47" s="85">
        <f t="shared" si="2"/>
        <v>101.49834613449835</v>
      </c>
      <c r="I47" s="85">
        <f t="shared" si="9"/>
        <v>100.49429070656781</v>
      </c>
      <c r="J47" s="14">
        <v>1103934</v>
      </c>
      <c r="K47" s="3">
        <v>1098402</v>
      </c>
      <c r="L47" s="85">
        <f t="shared" si="4"/>
        <v>97.05724873725717</v>
      </c>
      <c r="M47" s="85">
        <f t="shared" si="5"/>
        <v>96.38191175244705</v>
      </c>
      <c r="N47" s="54">
        <v>2613791</v>
      </c>
      <c r="O47" s="3">
        <v>2609073</v>
      </c>
      <c r="P47" s="119">
        <f t="shared" si="6"/>
        <v>106.93828872782767</v>
      </c>
      <c r="Q47" s="119">
        <f t="shared" si="7"/>
        <v>107.01158514627242</v>
      </c>
      <c r="R47" s="3"/>
      <c r="S47" s="86"/>
    </row>
    <row r="48" spans="1:19" ht="15">
      <c r="A48" s="61">
        <v>41122</v>
      </c>
      <c r="B48" s="14">
        <v>11716148</v>
      </c>
      <c r="C48" s="3">
        <v>11788008</v>
      </c>
      <c r="D48" s="85">
        <f t="shared" si="8"/>
        <v>128.46743661359028</v>
      </c>
      <c r="E48" s="85">
        <f t="shared" si="1"/>
        <v>133.645626413564</v>
      </c>
      <c r="F48" s="14">
        <v>1937355</v>
      </c>
      <c r="G48" s="3">
        <v>1936829</v>
      </c>
      <c r="H48" s="85">
        <f t="shared" si="2"/>
        <v>101.41239433346263</v>
      </c>
      <c r="I48" s="85">
        <f t="shared" si="9"/>
        <v>100.36236239763379</v>
      </c>
      <c r="J48" s="14">
        <v>1101083</v>
      </c>
      <c r="K48" s="3">
        <v>1098516</v>
      </c>
      <c r="L48" s="85">
        <f t="shared" si="4"/>
        <v>96.80659044052031</v>
      </c>
      <c r="M48" s="85">
        <f t="shared" si="5"/>
        <v>96.3919149552269</v>
      </c>
      <c r="N48" s="54">
        <v>2600540</v>
      </c>
      <c r="O48" s="3">
        <v>2614988</v>
      </c>
      <c r="P48" s="119">
        <f t="shared" si="6"/>
        <v>106.39614925916607</v>
      </c>
      <c r="Q48" s="119">
        <f t="shared" si="7"/>
        <v>107.25418990518112</v>
      </c>
      <c r="R48" s="3"/>
      <c r="S48" s="86"/>
    </row>
    <row r="49" spans="1:19" ht="15">
      <c r="A49" s="61">
        <v>41153</v>
      </c>
      <c r="B49" s="14">
        <v>12069085</v>
      </c>
      <c r="C49" s="3">
        <v>11898408</v>
      </c>
      <c r="D49" s="85">
        <f t="shared" si="8"/>
        <v>132.337387016751</v>
      </c>
      <c r="E49" s="85">
        <f t="shared" si="1"/>
        <v>134.89727785086006</v>
      </c>
      <c r="F49" s="14">
        <v>1937908</v>
      </c>
      <c r="G49" s="3">
        <v>1950032</v>
      </c>
      <c r="H49" s="85">
        <f t="shared" si="2"/>
        <v>101.44134155999902</v>
      </c>
      <c r="I49" s="85">
        <f t="shared" si="9"/>
        <v>101.04651379702732</v>
      </c>
      <c r="J49" s="14">
        <v>1097163</v>
      </c>
      <c r="K49" s="3">
        <v>1095509</v>
      </c>
      <c r="L49" s="85">
        <f t="shared" si="4"/>
        <v>96.46194627243594</v>
      </c>
      <c r="M49" s="85">
        <f t="shared" si="5"/>
        <v>96.12805854506048</v>
      </c>
      <c r="N49" s="54">
        <v>2613470</v>
      </c>
      <c r="O49" s="3">
        <v>2619734</v>
      </c>
      <c r="P49" s="119">
        <f t="shared" si="6"/>
        <v>106.92515562319855</v>
      </c>
      <c r="Q49" s="119">
        <f t="shared" si="7"/>
        <v>107.4488479247552</v>
      </c>
      <c r="R49" s="3"/>
      <c r="S49" s="86"/>
    </row>
    <row r="50" spans="1:19" ht="15">
      <c r="A50" s="61">
        <v>41183</v>
      </c>
      <c r="B50" s="14">
        <v>11743906</v>
      </c>
      <c r="C50" s="3">
        <v>11610731</v>
      </c>
      <c r="D50" s="85">
        <f t="shared" si="8"/>
        <v>128.77180278458093</v>
      </c>
      <c r="E50" s="85">
        <f t="shared" si="1"/>
        <v>131.6357621757965</v>
      </c>
      <c r="F50" s="112">
        <v>1987922</v>
      </c>
      <c r="G50" s="3">
        <v>1995307</v>
      </c>
      <c r="H50" s="85">
        <f t="shared" si="2"/>
        <v>104.05936432309292</v>
      </c>
      <c r="I50" s="85">
        <f t="shared" si="9"/>
        <v>103.39256807314197</v>
      </c>
      <c r="J50" s="14">
        <v>1079239</v>
      </c>
      <c r="K50" s="3">
        <v>1081359</v>
      </c>
      <c r="L50" s="85">
        <f t="shared" si="4"/>
        <v>94.88607839775631</v>
      </c>
      <c r="M50" s="85">
        <f t="shared" si="5"/>
        <v>94.88643293686137</v>
      </c>
      <c r="N50" s="54">
        <v>2688851</v>
      </c>
      <c r="O50" s="3">
        <v>2642682</v>
      </c>
      <c r="P50" s="119">
        <f t="shared" si="6"/>
        <v>110.0092259037192</v>
      </c>
      <c r="Q50" s="119">
        <f t="shared" si="7"/>
        <v>108.39006415593641</v>
      </c>
      <c r="R50" s="3"/>
      <c r="S50" s="86"/>
    </row>
    <row r="51" spans="1:19" ht="15">
      <c r="A51" s="61">
        <v>41214</v>
      </c>
      <c r="B51" s="14">
        <v>11996881</v>
      </c>
      <c r="C51" s="3">
        <v>12060954</v>
      </c>
      <c r="D51" s="85">
        <f t="shared" si="8"/>
        <v>131.54567093453286</v>
      </c>
      <c r="E51" s="85">
        <f t="shared" si="1"/>
        <v>136.7401305186746</v>
      </c>
      <c r="F51" s="14">
        <v>1933781</v>
      </c>
      <c r="G51" s="14">
        <v>1943662</v>
      </c>
      <c r="H51" s="85">
        <f t="shared" si="2"/>
        <v>101.22531044984409</v>
      </c>
      <c r="I51" s="85">
        <f t="shared" si="9"/>
        <v>100.71643393531886</v>
      </c>
      <c r="J51" s="14">
        <v>1071133</v>
      </c>
      <c r="K51" s="3">
        <v>1076105</v>
      </c>
      <c r="L51" s="85">
        <f t="shared" si="4"/>
        <v>94.17340349303898</v>
      </c>
      <c r="M51" s="85">
        <f t="shared" si="5"/>
        <v>94.42540813506078</v>
      </c>
      <c r="N51" s="54">
        <v>2622715</v>
      </c>
      <c r="O51" s="14">
        <v>2637848</v>
      </c>
      <c r="P51" s="158">
        <f t="shared" si="6"/>
        <v>107.30339721913668</v>
      </c>
      <c r="Q51" s="119">
        <f t="shared" si="7"/>
        <v>108.19179680098043</v>
      </c>
      <c r="R51" s="3"/>
      <c r="S51" s="86"/>
    </row>
    <row r="52" spans="1:19" ht="15">
      <c r="A52" s="61">
        <v>41244</v>
      </c>
      <c r="B52" s="14">
        <v>11939620</v>
      </c>
      <c r="C52" s="103">
        <v>12130342</v>
      </c>
      <c r="D52" s="157">
        <f t="shared" si="8"/>
        <v>130.9178046863487</v>
      </c>
      <c r="E52" s="85">
        <f>(C52/$C$2)*100</f>
        <v>137.52681158689109</v>
      </c>
      <c r="F52" s="14">
        <v>1910505</v>
      </c>
      <c r="G52" s="14">
        <v>1929537</v>
      </c>
      <c r="H52" s="85">
        <f t="shared" si="2"/>
        <v>100.00690964539385</v>
      </c>
      <c r="I52" s="85">
        <f t="shared" si="9"/>
        <v>99.98450645547082</v>
      </c>
      <c r="J52" s="14">
        <v>1056852</v>
      </c>
      <c r="K52" s="14">
        <v>1069002</v>
      </c>
      <c r="L52" s="85">
        <f t="shared" si="4"/>
        <v>92.91782610415815</v>
      </c>
      <c r="M52" s="85">
        <f t="shared" si="5"/>
        <v>93.80213840396267</v>
      </c>
      <c r="N52" s="54">
        <v>2662608</v>
      </c>
      <c r="O52" s="14">
        <v>2657536</v>
      </c>
      <c r="P52" s="119">
        <f t="shared" si="6"/>
        <v>108.9355434589161</v>
      </c>
      <c r="Q52" s="119">
        <f t="shared" si="7"/>
        <v>108.99930356233199</v>
      </c>
      <c r="R52" s="3"/>
      <c r="S52" s="86"/>
    </row>
    <row r="53" spans="1:19" ht="15">
      <c r="A53" s="61">
        <v>41275</v>
      </c>
      <c r="B53" s="14">
        <v>11818115</v>
      </c>
      <c r="C53" s="103">
        <v>12213552</v>
      </c>
      <c r="D53" s="157">
        <f t="shared" si="8"/>
        <v>129.58550367020118</v>
      </c>
      <c r="E53" s="85">
        <f>(C53/$C$2)*100</f>
        <v>138.47019850806325</v>
      </c>
      <c r="F53" s="14">
        <v>1913440</v>
      </c>
      <c r="G53" s="14">
        <v>1925241</v>
      </c>
      <c r="H53" s="85">
        <f t="shared" si="2"/>
        <v>100.16054456381032</v>
      </c>
      <c r="I53" s="85">
        <f t="shared" si="9"/>
        <v>99.76189686584766</v>
      </c>
      <c r="J53" s="14">
        <v>1050279</v>
      </c>
      <c r="K53" s="14">
        <v>1062546</v>
      </c>
      <c r="L53" s="85">
        <f t="shared" si="4"/>
        <v>92.3399316866024</v>
      </c>
      <c r="M53" s="85">
        <f t="shared" si="5"/>
        <v>93.23564123600977</v>
      </c>
      <c r="N53" s="54">
        <v>2667984</v>
      </c>
      <c r="O53" s="14">
        <v>2665482</v>
      </c>
      <c r="P53" s="119">
        <f t="shared" si="6"/>
        <v>109.15549227662981</v>
      </c>
      <c r="Q53" s="119">
        <f t="shared" si="7"/>
        <v>109.32521014124805</v>
      </c>
      <c r="R53" s="3"/>
      <c r="S53" s="86"/>
    </row>
    <row r="54" ht="15">
      <c r="S54" s="86"/>
    </row>
    <row r="55" spans="3:19" ht="15">
      <c r="C55" s="81"/>
      <c r="F55" s="81"/>
      <c r="G55" s="81"/>
      <c r="H55" s="81"/>
      <c r="I55" s="81"/>
      <c r="J55" s="81"/>
      <c r="L55" s="81"/>
      <c r="M55" s="81"/>
      <c r="N55" s="81"/>
      <c r="S55" s="86"/>
    </row>
    <row r="56" ht="15">
      <c r="S56" s="86"/>
    </row>
    <row r="57" ht="15">
      <c r="S57" s="86"/>
    </row>
    <row r="58" ht="15">
      <c r="S58" s="86"/>
    </row>
    <row r="59" ht="15">
      <c r="S59" s="86"/>
    </row>
    <row r="60" ht="15">
      <c r="S60" s="86"/>
    </row>
    <row r="61" ht="15">
      <c r="S61" s="8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2"/>
  <sheetViews>
    <sheetView zoomScalePageLayoutView="0" workbookViewId="0" topLeftCell="H1">
      <pane ySplit="1" topLeftCell="A2" activePane="bottomLeft" state="frozen"/>
      <selection pane="topLeft" activeCell="X1" sqref="X1"/>
      <selection pane="bottomLeft" activeCell="M8" sqref="M8"/>
    </sheetView>
  </sheetViews>
  <sheetFormatPr defaultColWidth="8.8515625" defaultRowHeight="15"/>
  <cols>
    <col min="1" max="1" width="17.28125" style="0" bestFit="1" customWidth="1"/>
    <col min="2" max="2" width="34.421875" style="0" bestFit="1" customWidth="1"/>
    <col min="3" max="3" width="13.421875" style="0" bestFit="1" customWidth="1"/>
    <col min="4" max="4" width="12.00390625" style="0" customWidth="1"/>
    <col min="5" max="5" width="13.421875" style="0" bestFit="1" customWidth="1"/>
    <col min="6" max="6" width="17.8515625" style="0" customWidth="1"/>
    <col min="7" max="7" width="28.421875" style="0" customWidth="1"/>
    <col min="8" max="8" width="26.7109375" style="0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421875" style="0" customWidth="1"/>
  </cols>
  <sheetData>
    <row r="1" spans="1:13" ht="45.75" thickBot="1">
      <c r="A1" s="18" t="s">
        <v>1</v>
      </c>
      <c r="B1" s="18" t="s">
        <v>91</v>
      </c>
      <c r="C1" s="143">
        <v>40909</v>
      </c>
      <c r="D1" s="95">
        <v>41244</v>
      </c>
      <c r="E1" s="104">
        <v>41275</v>
      </c>
      <c r="F1" s="42" t="s">
        <v>285</v>
      </c>
      <c r="G1" s="44" t="s">
        <v>286</v>
      </c>
      <c r="H1" s="15" t="s">
        <v>287</v>
      </c>
      <c r="I1" s="42" t="s">
        <v>288</v>
      </c>
      <c r="J1" s="74" t="s">
        <v>284</v>
      </c>
      <c r="K1" s="72" t="s">
        <v>289</v>
      </c>
      <c r="L1" s="53" t="s">
        <v>290</v>
      </c>
      <c r="M1" s="15" t="s">
        <v>291</v>
      </c>
    </row>
    <row r="2" spans="1:14" ht="15">
      <c r="A2" s="98">
        <v>1</v>
      </c>
      <c r="B2" s="6" t="s">
        <v>2</v>
      </c>
      <c r="C2" s="14">
        <v>80854</v>
      </c>
      <c r="D2" s="13">
        <v>90531</v>
      </c>
      <c r="E2" s="102">
        <v>91301</v>
      </c>
      <c r="F2" s="40">
        <f>E2/$E$90</f>
        <v>0.007725512909630681</v>
      </c>
      <c r="G2" s="16">
        <f>(E2-C2)/C2</f>
        <v>0.12920820243896405</v>
      </c>
      <c r="H2" s="10">
        <f>E2-C2</f>
        <v>10447</v>
      </c>
      <c r="I2" s="45">
        <f>H2/$H$90</f>
        <v>0.012135355621560904</v>
      </c>
      <c r="J2" s="3">
        <v>92467.2</v>
      </c>
      <c r="K2" s="13">
        <v>93911.1</v>
      </c>
      <c r="L2" s="45">
        <f>(K2-J2)/J2</f>
        <v>0.015615266818936971</v>
      </c>
      <c r="M2" s="14">
        <f>K2-J2</f>
        <v>1443.9000000000087</v>
      </c>
      <c r="N2" s="3"/>
    </row>
    <row r="3" spans="1:14" ht="15">
      <c r="A3" s="97">
        <v>2</v>
      </c>
      <c r="B3" s="7" t="s">
        <v>3</v>
      </c>
      <c r="C3" s="14">
        <v>28271</v>
      </c>
      <c r="D3" s="14">
        <v>36506</v>
      </c>
      <c r="E3" s="103">
        <v>30554</v>
      </c>
      <c r="F3" s="41">
        <f aca="true" t="shared" si="0" ref="F3:F33">E3/$E$90</f>
        <v>0.002585353078727022</v>
      </c>
      <c r="G3" s="17">
        <f aca="true" t="shared" si="1" ref="G3:G33">(E3-C3)/C3</f>
        <v>0.08075412967351703</v>
      </c>
      <c r="H3" s="10">
        <f aca="true" t="shared" si="2" ref="H3:H33">E3-C3</f>
        <v>2283</v>
      </c>
      <c r="I3" s="35">
        <f aca="true" t="shared" si="3" ref="I3:I33">H3/$H$90</f>
        <v>0.002651959115920699</v>
      </c>
      <c r="J3" s="3">
        <v>35612.95</v>
      </c>
      <c r="K3" s="14">
        <v>35920.82</v>
      </c>
      <c r="L3" s="35">
        <f aca="true" t="shared" si="4" ref="L3:L33">(K3-J3)/J3</f>
        <v>0.008644889008071576</v>
      </c>
      <c r="M3" s="14">
        <f aca="true" t="shared" si="5" ref="M3:M33">K3-J3</f>
        <v>307.8700000000026</v>
      </c>
      <c r="N3" s="3"/>
    </row>
    <row r="4" spans="1:14" ht="15">
      <c r="A4" s="97">
        <v>3</v>
      </c>
      <c r="B4" s="7" t="s">
        <v>4</v>
      </c>
      <c r="C4" s="14">
        <v>8294</v>
      </c>
      <c r="D4" s="14">
        <v>8846</v>
      </c>
      <c r="E4" s="103">
        <v>8962</v>
      </c>
      <c r="F4" s="41">
        <f t="shared" si="0"/>
        <v>0.0007583273643893294</v>
      </c>
      <c r="G4" s="17">
        <f t="shared" si="1"/>
        <v>0.08054014950566675</v>
      </c>
      <c r="H4" s="10">
        <f t="shared" si="2"/>
        <v>668</v>
      </c>
      <c r="I4" s="35">
        <f t="shared" si="3"/>
        <v>0.0007759564999715405</v>
      </c>
      <c r="J4" s="3">
        <v>8925.169</v>
      </c>
      <c r="K4" s="14">
        <v>8990.424</v>
      </c>
      <c r="L4" s="35">
        <f t="shared" si="4"/>
        <v>0.00731134614929992</v>
      </c>
      <c r="M4" s="14">
        <f t="shared" si="5"/>
        <v>65.25500000000102</v>
      </c>
      <c r="N4" s="3"/>
    </row>
    <row r="5" spans="1:14" ht="15">
      <c r="A5" s="97">
        <v>5</v>
      </c>
      <c r="B5" s="7" t="s">
        <v>5</v>
      </c>
      <c r="C5" s="14">
        <v>52923</v>
      </c>
      <c r="D5" s="14">
        <v>50949</v>
      </c>
      <c r="E5" s="103">
        <v>57119</v>
      </c>
      <c r="F5" s="41">
        <f t="shared" si="0"/>
        <v>0.004833173479865444</v>
      </c>
      <c r="G5" s="17">
        <f t="shared" si="1"/>
        <v>0.0792849989607543</v>
      </c>
      <c r="H5" s="10">
        <f t="shared" si="2"/>
        <v>4196</v>
      </c>
      <c r="I5" s="35">
        <f t="shared" si="3"/>
        <v>0.004874121966887102</v>
      </c>
      <c r="J5" s="3">
        <v>49994.94</v>
      </c>
      <c r="K5" s="14">
        <v>50352.47</v>
      </c>
      <c r="L5" s="35">
        <f t="shared" si="4"/>
        <v>0.007151323713959829</v>
      </c>
      <c r="M5" s="14">
        <f t="shared" si="5"/>
        <v>357.52999999999884</v>
      </c>
      <c r="N5" s="3"/>
    </row>
    <row r="6" spans="1:14" ht="15">
      <c r="A6" s="97">
        <v>6</v>
      </c>
      <c r="B6" s="7" t="s">
        <v>6</v>
      </c>
      <c r="C6" s="14">
        <v>3510</v>
      </c>
      <c r="D6" s="14">
        <v>3757</v>
      </c>
      <c r="E6" s="103">
        <v>3817</v>
      </c>
      <c r="F6" s="41">
        <f t="shared" si="0"/>
        <v>0.0003229787491490817</v>
      </c>
      <c r="G6" s="17">
        <f t="shared" si="1"/>
        <v>0.08746438746438746</v>
      </c>
      <c r="H6" s="10">
        <f t="shared" si="2"/>
        <v>307</v>
      </c>
      <c r="I6" s="35">
        <f t="shared" si="3"/>
        <v>0.00035661473875937567</v>
      </c>
      <c r="J6" s="3">
        <v>3734.464</v>
      </c>
      <c r="K6" s="14">
        <v>3744.313</v>
      </c>
      <c r="L6" s="35">
        <f t="shared" si="4"/>
        <v>0.002637326266902067</v>
      </c>
      <c r="M6" s="14">
        <f t="shared" si="5"/>
        <v>9.84900000000016</v>
      </c>
      <c r="N6" s="3"/>
    </row>
    <row r="7" spans="1:14" ht="15">
      <c r="A7" s="97">
        <v>7</v>
      </c>
      <c r="B7" s="7" t="s">
        <v>7</v>
      </c>
      <c r="C7" s="14">
        <v>21040</v>
      </c>
      <c r="D7" s="14">
        <v>22518</v>
      </c>
      <c r="E7" s="103">
        <v>22418</v>
      </c>
      <c r="F7" s="41">
        <f t="shared" si="0"/>
        <v>0.0018969184171925895</v>
      </c>
      <c r="G7" s="17">
        <f t="shared" si="1"/>
        <v>0.06549429657794677</v>
      </c>
      <c r="H7" s="10">
        <f t="shared" si="2"/>
        <v>1378</v>
      </c>
      <c r="I7" s="35">
        <f t="shared" si="3"/>
        <v>0.0016007006840730283</v>
      </c>
      <c r="J7" s="3">
        <v>23414.62</v>
      </c>
      <c r="K7" s="14">
        <v>23934.61</v>
      </c>
      <c r="L7" s="35">
        <f>(K7-J7)/J7</f>
        <v>0.02220791966728487</v>
      </c>
      <c r="M7" s="14">
        <f>K7-J7</f>
        <v>519.9900000000016</v>
      </c>
      <c r="N7" s="3"/>
    </row>
    <row r="8" spans="1:14" ht="15">
      <c r="A8" s="97">
        <v>8</v>
      </c>
      <c r="B8" s="7" t="s">
        <v>8</v>
      </c>
      <c r="C8" s="14">
        <v>53735</v>
      </c>
      <c r="D8" s="14">
        <v>58961</v>
      </c>
      <c r="E8" s="103">
        <v>53064</v>
      </c>
      <c r="F8" s="41">
        <f t="shared" si="0"/>
        <v>0.004490056155317493</v>
      </c>
      <c r="G8" s="17">
        <f t="shared" si="1"/>
        <v>-0.01248720573183214</v>
      </c>
      <c r="H8" s="10">
        <f t="shared" si="2"/>
        <v>-671</v>
      </c>
      <c r="I8" s="35">
        <f t="shared" si="3"/>
        <v>-0.000779441334552251</v>
      </c>
      <c r="J8" s="3">
        <v>60812.35</v>
      </c>
      <c r="K8" s="14">
        <v>60162.65</v>
      </c>
      <c r="L8" s="35">
        <f t="shared" si="4"/>
        <v>-0.010683685139613862</v>
      </c>
      <c r="M8" s="14">
        <f t="shared" si="5"/>
        <v>-649.6999999999971</v>
      </c>
      <c r="N8" s="3"/>
    </row>
    <row r="9" spans="1:14" ht="15">
      <c r="A9" s="97">
        <v>9</v>
      </c>
      <c r="B9" s="7" t="s">
        <v>9</v>
      </c>
      <c r="C9" s="14">
        <v>4645</v>
      </c>
      <c r="D9" s="14">
        <v>5202</v>
      </c>
      <c r="E9" s="103">
        <v>5072</v>
      </c>
      <c r="F9" s="41">
        <f t="shared" si="0"/>
        <v>0.0004291716572397544</v>
      </c>
      <c r="G9" s="17">
        <f t="shared" si="1"/>
        <v>0.09192680301399354</v>
      </c>
      <c r="H9" s="10">
        <f>E9-C9</f>
        <v>427</v>
      </c>
      <c r="I9" s="35">
        <f t="shared" si="3"/>
        <v>0.0004960081219877961</v>
      </c>
      <c r="J9" s="3">
        <v>5313.087</v>
      </c>
      <c r="K9" s="14">
        <v>5256.712</v>
      </c>
      <c r="L9" s="35">
        <f t="shared" si="4"/>
        <v>-0.010610592297848689</v>
      </c>
      <c r="M9" s="14">
        <f t="shared" si="5"/>
        <v>-56.375</v>
      </c>
      <c r="N9" s="3"/>
    </row>
    <row r="10" spans="1:14" ht="15">
      <c r="A10" s="4">
        <v>10</v>
      </c>
      <c r="B10" s="7" t="s">
        <v>10</v>
      </c>
      <c r="C10" s="14">
        <v>379065</v>
      </c>
      <c r="D10" s="14">
        <v>408568</v>
      </c>
      <c r="E10" s="103">
        <v>402450</v>
      </c>
      <c r="F10" s="41">
        <f t="shared" si="0"/>
        <v>0.034053654072582644</v>
      </c>
      <c r="G10" s="17">
        <f t="shared" si="1"/>
        <v>0.06169126666930474</v>
      </c>
      <c r="H10" s="10">
        <f t="shared" si="2"/>
        <v>23385</v>
      </c>
      <c r="I10" s="35">
        <f t="shared" si="3"/>
        <v>0.027164285556638437</v>
      </c>
      <c r="J10" s="3">
        <v>408715.5</v>
      </c>
      <c r="K10" s="14">
        <v>409670.4</v>
      </c>
      <c r="L10" s="35">
        <f t="shared" si="4"/>
        <v>0.002336343984996956</v>
      </c>
      <c r="M10" s="14">
        <f t="shared" si="5"/>
        <v>954.9000000000233</v>
      </c>
      <c r="N10" s="3"/>
    </row>
    <row r="11" spans="1:14" ht="15">
      <c r="A11" s="4">
        <v>11</v>
      </c>
      <c r="B11" s="7" t="s">
        <v>11</v>
      </c>
      <c r="C11" s="14">
        <v>11852</v>
      </c>
      <c r="D11" s="14">
        <v>12656</v>
      </c>
      <c r="E11" s="103">
        <v>12849</v>
      </c>
      <c r="F11" s="41">
        <f t="shared" si="0"/>
        <v>0.0010872292239498431</v>
      </c>
      <c r="G11" s="17">
        <f t="shared" si="1"/>
        <v>0.08412082348970638</v>
      </c>
      <c r="H11" s="10">
        <f t="shared" si="2"/>
        <v>997</v>
      </c>
      <c r="I11" s="35">
        <f t="shared" si="3"/>
        <v>0.0011581266923227933</v>
      </c>
      <c r="J11" s="3">
        <v>13049.96</v>
      </c>
      <c r="K11" s="14">
        <v>13138.82</v>
      </c>
      <c r="L11" s="35">
        <f t="shared" si="4"/>
        <v>0.006809216273459887</v>
      </c>
      <c r="M11" s="14">
        <f t="shared" si="5"/>
        <v>88.86000000000058</v>
      </c>
      <c r="N11" s="3"/>
    </row>
    <row r="12" spans="1:14" ht="15">
      <c r="A12" s="4">
        <v>12</v>
      </c>
      <c r="B12" s="7" t="s">
        <v>12</v>
      </c>
      <c r="C12" s="14">
        <v>3775</v>
      </c>
      <c r="D12" s="14">
        <v>5236</v>
      </c>
      <c r="E12" s="103">
        <v>4498</v>
      </c>
      <c r="F12" s="41">
        <f t="shared" si="0"/>
        <v>0.00038060215186601245</v>
      </c>
      <c r="G12" s="17">
        <f t="shared" si="1"/>
        <v>0.19152317880794703</v>
      </c>
      <c r="H12" s="10">
        <f t="shared" si="2"/>
        <v>723</v>
      </c>
      <c r="I12" s="35">
        <f t="shared" si="3"/>
        <v>0.0008398451339512332</v>
      </c>
      <c r="J12" s="3">
        <v>4444.932</v>
      </c>
      <c r="K12" s="14">
        <v>4660.054</v>
      </c>
      <c r="L12" s="35">
        <f t="shared" si="4"/>
        <v>0.04839714083365062</v>
      </c>
      <c r="M12" s="14">
        <f t="shared" si="5"/>
        <v>215.1220000000003</v>
      </c>
      <c r="N12" s="3"/>
    </row>
    <row r="13" spans="1:14" ht="15">
      <c r="A13" s="4">
        <v>13</v>
      </c>
      <c r="B13" s="7" t="s">
        <v>13</v>
      </c>
      <c r="C13" s="14">
        <v>393798</v>
      </c>
      <c r="D13" s="14">
        <v>430213</v>
      </c>
      <c r="E13" s="103">
        <v>437194</v>
      </c>
      <c r="F13" s="41">
        <f t="shared" si="0"/>
        <v>0.036993547617365376</v>
      </c>
      <c r="G13" s="17">
        <f t="shared" si="1"/>
        <v>0.11019862975434105</v>
      </c>
      <c r="H13" s="10">
        <f t="shared" si="2"/>
        <v>43396</v>
      </c>
      <c r="I13" s="35">
        <f t="shared" si="3"/>
        <v>0.05040929382150445</v>
      </c>
      <c r="J13" s="3">
        <v>432264.3</v>
      </c>
      <c r="K13" s="14">
        <v>438890.7</v>
      </c>
      <c r="L13" s="35">
        <f t="shared" si="4"/>
        <v>0.015329510209378899</v>
      </c>
      <c r="M13" s="14">
        <f t="shared" si="5"/>
        <v>6626.400000000023</v>
      </c>
      <c r="N13" s="3"/>
    </row>
    <row r="14" spans="1:14" ht="15">
      <c r="A14" s="4">
        <v>14</v>
      </c>
      <c r="B14" s="7" t="s">
        <v>14</v>
      </c>
      <c r="C14" s="14">
        <v>421460</v>
      </c>
      <c r="D14" s="14">
        <v>454754</v>
      </c>
      <c r="E14" s="103">
        <v>455165</v>
      </c>
      <c r="F14" s="41">
        <f t="shared" si="0"/>
        <v>0.038514179291705995</v>
      </c>
      <c r="G14" s="17">
        <f t="shared" si="1"/>
        <v>0.07997200208797987</v>
      </c>
      <c r="H14" s="10">
        <f t="shared" si="2"/>
        <v>33705</v>
      </c>
      <c r="I14" s="35">
        <f t="shared" si="3"/>
        <v>0.039152116514282596</v>
      </c>
      <c r="J14" s="3">
        <v>457998</v>
      </c>
      <c r="K14" s="14">
        <v>459998.5</v>
      </c>
      <c r="L14" s="35">
        <f t="shared" si="4"/>
        <v>0.004367923004030585</v>
      </c>
      <c r="M14" s="14">
        <f t="shared" si="5"/>
        <v>2000.5</v>
      </c>
      <c r="N14" s="3"/>
    </row>
    <row r="15" spans="1:14" ht="15">
      <c r="A15" s="4">
        <v>15</v>
      </c>
      <c r="B15" s="7" t="s">
        <v>15</v>
      </c>
      <c r="C15" s="14">
        <v>54307</v>
      </c>
      <c r="D15" s="14">
        <v>60591</v>
      </c>
      <c r="E15" s="103">
        <v>61320</v>
      </c>
      <c r="F15" s="41">
        <f t="shared" si="0"/>
        <v>0.005188644720414381</v>
      </c>
      <c r="G15" s="17">
        <f t="shared" si="1"/>
        <v>0.12913620711878762</v>
      </c>
      <c r="H15" s="10">
        <f t="shared" si="2"/>
        <v>7013</v>
      </c>
      <c r="I15" s="35">
        <f t="shared" si="3"/>
        <v>0.008146381638174272</v>
      </c>
      <c r="J15" s="3">
        <v>61635.18</v>
      </c>
      <c r="K15" s="14">
        <v>62159.15</v>
      </c>
      <c r="L15" s="35">
        <f t="shared" si="4"/>
        <v>0.008501151452790455</v>
      </c>
      <c r="M15" s="14">
        <f t="shared" si="5"/>
        <v>523.9700000000012</v>
      </c>
      <c r="N15" s="3"/>
    </row>
    <row r="16" spans="1:14" ht="15">
      <c r="A16" s="4">
        <v>16</v>
      </c>
      <c r="B16" s="7" t="s">
        <v>16</v>
      </c>
      <c r="C16" s="14">
        <v>65040</v>
      </c>
      <c r="D16" s="14">
        <v>64067</v>
      </c>
      <c r="E16" s="103">
        <v>64340</v>
      </c>
      <c r="F16" s="41">
        <f t="shared" si="0"/>
        <v>0.005444184626736159</v>
      </c>
      <c r="G16" s="17">
        <f t="shared" si="1"/>
        <v>-0.01076260762607626</v>
      </c>
      <c r="H16" s="10">
        <f t="shared" si="2"/>
        <v>-700</v>
      </c>
      <c r="I16" s="35">
        <f t="shared" si="3"/>
        <v>-0.0008131280688324526</v>
      </c>
      <c r="J16" s="3">
        <v>65271.51</v>
      </c>
      <c r="K16" s="14">
        <v>65380.2</v>
      </c>
      <c r="L16" s="35">
        <f t="shared" si="4"/>
        <v>0.0016651981852418467</v>
      </c>
      <c r="M16" s="14">
        <f t="shared" si="5"/>
        <v>108.68999999999505</v>
      </c>
      <c r="N16" s="3"/>
    </row>
    <row r="17" spans="1:14" ht="15">
      <c r="A17" s="4">
        <v>17</v>
      </c>
      <c r="B17" s="7" t="s">
        <v>17</v>
      </c>
      <c r="C17" s="14">
        <v>39450</v>
      </c>
      <c r="D17" s="14">
        <v>41251</v>
      </c>
      <c r="E17" s="103">
        <v>41522</v>
      </c>
      <c r="F17" s="41">
        <f t="shared" si="0"/>
        <v>0.003513419864335387</v>
      </c>
      <c r="G17" s="17">
        <f t="shared" si="1"/>
        <v>0.05252217997465146</v>
      </c>
      <c r="H17" s="10">
        <f t="shared" si="2"/>
        <v>2072</v>
      </c>
      <c r="I17" s="35">
        <f t="shared" si="3"/>
        <v>0.0024068590837440598</v>
      </c>
      <c r="J17" s="3">
        <v>40873.57</v>
      </c>
      <c r="K17" s="14">
        <v>41366.71</v>
      </c>
      <c r="L17" s="35">
        <f t="shared" si="4"/>
        <v>0.012065009246806663</v>
      </c>
      <c r="M17" s="14">
        <f t="shared" si="5"/>
        <v>493.1399999999994</v>
      </c>
      <c r="N17" s="3"/>
    </row>
    <row r="18" spans="1:14" ht="15">
      <c r="A18" s="4">
        <v>18</v>
      </c>
      <c r="B18" s="7" t="s">
        <v>18</v>
      </c>
      <c r="C18" s="14">
        <v>69577</v>
      </c>
      <c r="D18" s="14">
        <v>68778</v>
      </c>
      <c r="E18" s="103">
        <v>68595</v>
      </c>
      <c r="F18" s="41">
        <f t="shared" si="0"/>
        <v>0.005804225123888201</v>
      </c>
      <c r="G18" s="17">
        <f t="shared" si="1"/>
        <v>-0.014113859465053107</v>
      </c>
      <c r="H18" s="10">
        <f t="shared" si="2"/>
        <v>-982</v>
      </c>
      <c r="I18" s="35">
        <f t="shared" si="3"/>
        <v>-0.0011407025194192406</v>
      </c>
      <c r="J18" s="3">
        <v>69844.33</v>
      </c>
      <c r="K18" s="14">
        <v>69487.43</v>
      </c>
      <c r="L18" s="35">
        <f t="shared" si="4"/>
        <v>-0.005109935194453275</v>
      </c>
      <c r="M18" s="14">
        <f t="shared" si="5"/>
        <v>-356.90000000000873</v>
      </c>
      <c r="N18" s="3"/>
    </row>
    <row r="19" spans="1:14" ht="15">
      <c r="A19" s="4">
        <v>19</v>
      </c>
      <c r="B19" s="7" t="s">
        <v>19</v>
      </c>
      <c r="C19" s="14">
        <v>8812</v>
      </c>
      <c r="D19" s="14">
        <v>9187</v>
      </c>
      <c r="E19" s="103">
        <v>8829</v>
      </c>
      <c r="F19" s="41">
        <f t="shared" si="0"/>
        <v>0.0007470734546076087</v>
      </c>
      <c r="G19" s="17">
        <f t="shared" si="1"/>
        <v>0.001929187471629596</v>
      </c>
      <c r="H19" s="10">
        <f t="shared" si="2"/>
        <v>17</v>
      </c>
      <c r="I19" s="35">
        <f t="shared" si="3"/>
        <v>1.9747395957359564E-05</v>
      </c>
      <c r="J19" s="3">
        <v>9183.462</v>
      </c>
      <c r="K19" s="14">
        <v>9154.749</v>
      </c>
      <c r="L19" s="35">
        <f t="shared" si="4"/>
        <v>-0.0031265986618118245</v>
      </c>
      <c r="M19" s="14">
        <f t="shared" si="5"/>
        <v>-28.712999999999738</v>
      </c>
      <c r="N19" s="3"/>
    </row>
    <row r="20" spans="1:14" ht="15">
      <c r="A20" s="4">
        <v>20</v>
      </c>
      <c r="B20" s="7" t="s">
        <v>20</v>
      </c>
      <c r="C20" s="14">
        <v>77893</v>
      </c>
      <c r="D20" s="14">
        <v>75509</v>
      </c>
      <c r="E20" s="103">
        <v>71403</v>
      </c>
      <c r="F20" s="41">
        <f t="shared" si="0"/>
        <v>0.006041826467249642</v>
      </c>
      <c r="G20" s="17">
        <f t="shared" si="1"/>
        <v>-0.08331942536556558</v>
      </c>
      <c r="H20" s="10">
        <f t="shared" si="2"/>
        <v>-6490</v>
      </c>
      <c r="I20" s="35">
        <f t="shared" si="3"/>
        <v>-0.00753885880960374</v>
      </c>
      <c r="J20" s="3">
        <v>75522.31</v>
      </c>
      <c r="K20" s="14">
        <v>71976.76</v>
      </c>
      <c r="L20" s="35">
        <f t="shared" si="4"/>
        <v>-0.04694705445318083</v>
      </c>
      <c r="M20" s="14">
        <f t="shared" si="5"/>
        <v>-3545.550000000003</v>
      </c>
      <c r="N20" s="3"/>
    </row>
    <row r="21" spans="1:14" ht="15">
      <c r="A21" s="4">
        <v>21</v>
      </c>
      <c r="B21" s="7" t="s">
        <v>21</v>
      </c>
      <c r="C21" s="14">
        <v>10183</v>
      </c>
      <c r="D21" s="14">
        <v>14095</v>
      </c>
      <c r="E21" s="103">
        <v>16247</v>
      </c>
      <c r="F21" s="41">
        <f t="shared" si="0"/>
        <v>0.0013747539264933537</v>
      </c>
      <c r="G21" s="17">
        <f t="shared" si="1"/>
        <v>0.5955023077678484</v>
      </c>
      <c r="H21" s="10">
        <f t="shared" si="2"/>
        <v>6064</v>
      </c>
      <c r="I21" s="35">
        <f t="shared" si="3"/>
        <v>0.0070440122991428464</v>
      </c>
      <c r="J21" s="3">
        <v>14246.56</v>
      </c>
      <c r="K21" s="14">
        <v>16443.87</v>
      </c>
      <c r="L21" s="35">
        <f t="shared" si="4"/>
        <v>0.1542344257139969</v>
      </c>
      <c r="M21" s="14">
        <f t="shared" si="5"/>
        <v>2197.3099999999995</v>
      </c>
      <c r="N21" s="3"/>
    </row>
    <row r="22" spans="1:14" ht="15">
      <c r="A22" s="4">
        <v>22</v>
      </c>
      <c r="B22" s="7" t="s">
        <v>22</v>
      </c>
      <c r="C22" s="14">
        <v>160418</v>
      </c>
      <c r="D22" s="14">
        <v>170217</v>
      </c>
      <c r="E22" s="103">
        <v>172755</v>
      </c>
      <c r="F22" s="41">
        <f t="shared" si="0"/>
        <v>0.01461781341609893</v>
      </c>
      <c r="G22" s="17">
        <f t="shared" si="1"/>
        <v>0.07690533481280155</v>
      </c>
      <c r="H22" s="10">
        <f t="shared" si="2"/>
        <v>12337</v>
      </c>
      <c r="I22" s="35">
        <f t="shared" si="3"/>
        <v>0.014330801407408526</v>
      </c>
      <c r="J22" s="3">
        <v>172005.3</v>
      </c>
      <c r="K22" s="14">
        <v>173474.5</v>
      </c>
      <c r="L22" s="35">
        <f t="shared" si="4"/>
        <v>0.008541597264735516</v>
      </c>
      <c r="M22" s="14">
        <f t="shared" si="5"/>
        <v>1469.2000000000116</v>
      </c>
      <c r="N22" s="3"/>
    </row>
    <row r="23" spans="1:14" ht="15">
      <c r="A23" s="4">
        <v>23</v>
      </c>
      <c r="B23" s="7" t="s">
        <v>23</v>
      </c>
      <c r="C23" s="14">
        <v>189758</v>
      </c>
      <c r="D23" s="14">
        <v>202306</v>
      </c>
      <c r="E23" s="103">
        <v>194569</v>
      </c>
      <c r="F23" s="41">
        <f t="shared" si="0"/>
        <v>0.016463623852027164</v>
      </c>
      <c r="G23" s="17">
        <f t="shared" si="1"/>
        <v>0.025353344786517563</v>
      </c>
      <c r="H23" s="10">
        <f t="shared" si="2"/>
        <v>4811</v>
      </c>
      <c r="I23" s="35">
        <f t="shared" si="3"/>
        <v>0.0055885130559327565</v>
      </c>
      <c r="J23" s="3">
        <v>205984.5</v>
      </c>
      <c r="K23" s="14">
        <v>206030.3</v>
      </c>
      <c r="L23" s="35">
        <f t="shared" si="4"/>
        <v>0.00022234682706702864</v>
      </c>
      <c r="M23" s="14">
        <f t="shared" si="5"/>
        <v>45.79999999998836</v>
      </c>
      <c r="N23" s="3"/>
    </row>
    <row r="24" spans="1:14" ht="15">
      <c r="A24" s="4">
        <v>24</v>
      </c>
      <c r="B24" s="7" t="s">
        <v>24</v>
      </c>
      <c r="C24" s="14">
        <v>160160</v>
      </c>
      <c r="D24" s="14">
        <v>164795</v>
      </c>
      <c r="E24" s="103">
        <v>163831</v>
      </c>
      <c r="F24" s="41">
        <f t="shared" si="0"/>
        <v>0.013862701454504377</v>
      </c>
      <c r="G24" s="17">
        <f t="shared" si="1"/>
        <v>0.02292082917082917</v>
      </c>
      <c r="H24" s="10">
        <f t="shared" si="2"/>
        <v>3671</v>
      </c>
      <c r="I24" s="35">
        <f t="shared" si="3"/>
        <v>0.004264275915262762</v>
      </c>
      <c r="J24" s="3">
        <v>165185.2</v>
      </c>
      <c r="K24" s="14">
        <v>165113.9</v>
      </c>
      <c r="L24" s="35">
        <f t="shared" si="4"/>
        <v>-0.0004316367325887395</v>
      </c>
      <c r="M24" s="14">
        <f t="shared" si="5"/>
        <v>-71.30000000001746</v>
      </c>
      <c r="N24" s="3"/>
    </row>
    <row r="25" spans="1:14" ht="15">
      <c r="A25" s="4">
        <v>25</v>
      </c>
      <c r="B25" s="7" t="s">
        <v>25</v>
      </c>
      <c r="C25" s="14">
        <v>354992</v>
      </c>
      <c r="D25" s="14">
        <v>357841</v>
      </c>
      <c r="E25" s="103">
        <v>362613</v>
      </c>
      <c r="F25" s="41">
        <f t="shared" si="0"/>
        <v>0.030682811937436723</v>
      </c>
      <c r="G25" s="17">
        <f t="shared" si="1"/>
        <v>0.021468089421733446</v>
      </c>
      <c r="H25" s="10">
        <f t="shared" si="2"/>
        <v>7621</v>
      </c>
      <c r="I25" s="35">
        <f t="shared" si="3"/>
        <v>0.008852641446531603</v>
      </c>
      <c r="J25" s="3">
        <v>363572.8</v>
      </c>
      <c r="K25" s="14">
        <v>368571.5</v>
      </c>
      <c r="L25" s="35">
        <f t="shared" si="4"/>
        <v>0.013748828295186031</v>
      </c>
      <c r="M25" s="14">
        <f t="shared" si="5"/>
        <v>4998.700000000012</v>
      </c>
      <c r="N25" s="3"/>
    </row>
    <row r="26" spans="1:14" ht="15">
      <c r="A26" s="4">
        <v>26</v>
      </c>
      <c r="B26" s="7" t="s">
        <v>26</v>
      </c>
      <c r="C26" s="14">
        <v>39779</v>
      </c>
      <c r="D26" s="14">
        <v>33407</v>
      </c>
      <c r="E26" s="103">
        <v>32485</v>
      </c>
      <c r="F26" s="41">
        <f t="shared" si="0"/>
        <v>0.002748746310219523</v>
      </c>
      <c r="G26" s="17">
        <f t="shared" si="1"/>
        <v>-0.18336308102265014</v>
      </c>
      <c r="H26" s="10">
        <f t="shared" si="2"/>
        <v>-7294</v>
      </c>
      <c r="I26" s="35">
        <f t="shared" si="3"/>
        <v>-0.008472794477234157</v>
      </c>
      <c r="J26" s="3">
        <v>33772.64</v>
      </c>
      <c r="K26" s="14">
        <v>33341.18</v>
      </c>
      <c r="L26" s="35">
        <f t="shared" si="4"/>
        <v>-0.012775430052255291</v>
      </c>
      <c r="M26" s="14">
        <f t="shared" si="5"/>
        <v>-431.4599999999991</v>
      </c>
      <c r="N26" s="3"/>
    </row>
    <row r="27" spans="1:14" ht="15">
      <c r="A27" s="4">
        <v>27</v>
      </c>
      <c r="B27" s="7" t="s">
        <v>27</v>
      </c>
      <c r="C27" s="14">
        <v>86434</v>
      </c>
      <c r="D27" s="14">
        <v>98940</v>
      </c>
      <c r="E27" s="103">
        <v>101756</v>
      </c>
      <c r="F27" s="41">
        <f t="shared" si="0"/>
        <v>0.008610171757509551</v>
      </c>
      <c r="G27" s="17">
        <f t="shared" si="1"/>
        <v>0.17726820464169193</v>
      </c>
      <c r="H27" s="10">
        <f t="shared" si="2"/>
        <v>15322</v>
      </c>
      <c r="I27" s="35">
        <f t="shared" si="3"/>
        <v>0.017798211815215483</v>
      </c>
      <c r="J27" s="3">
        <v>100853</v>
      </c>
      <c r="K27" s="14">
        <v>103366.4</v>
      </c>
      <c r="L27" s="35">
        <f t="shared" si="4"/>
        <v>0.024921420284969156</v>
      </c>
      <c r="M27" s="14">
        <f t="shared" si="5"/>
        <v>2513.399999999994</v>
      </c>
      <c r="N27" s="3"/>
    </row>
    <row r="28" spans="1:14" ht="15">
      <c r="A28" s="4">
        <v>28</v>
      </c>
      <c r="B28" s="7" t="s">
        <v>28</v>
      </c>
      <c r="C28" s="14">
        <v>170986</v>
      </c>
      <c r="D28" s="14">
        <v>157293</v>
      </c>
      <c r="E28" s="103">
        <v>158197</v>
      </c>
      <c r="F28" s="41">
        <f t="shared" si="0"/>
        <v>0.013385975682247126</v>
      </c>
      <c r="G28" s="17">
        <f t="shared" si="1"/>
        <v>-0.07479559730036377</v>
      </c>
      <c r="H28" s="10">
        <f t="shared" si="2"/>
        <v>-12789</v>
      </c>
      <c r="I28" s="35">
        <f t="shared" si="3"/>
        <v>-0.01485584981756891</v>
      </c>
      <c r="J28" s="3">
        <v>165034.2</v>
      </c>
      <c r="K28" s="14">
        <v>164122</v>
      </c>
      <c r="L28" s="35">
        <f t="shared" si="4"/>
        <v>-0.005527339181818142</v>
      </c>
      <c r="M28" s="14">
        <f t="shared" si="5"/>
        <v>-912.2000000000116</v>
      </c>
      <c r="N28" s="3"/>
    </row>
    <row r="29" spans="1:14" ht="15">
      <c r="A29" s="4">
        <v>29</v>
      </c>
      <c r="B29" s="7" t="s">
        <v>29</v>
      </c>
      <c r="C29" s="14">
        <v>102509</v>
      </c>
      <c r="D29" s="14">
        <v>124728</v>
      </c>
      <c r="E29" s="103">
        <v>128554</v>
      </c>
      <c r="F29" s="41">
        <f t="shared" si="0"/>
        <v>0.01087770765473174</v>
      </c>
      <c r="G29" s="17">
        <f t="shared" si="1"/>
        <v>0.2540752519290989</v>
      </c>
      <c r="H29" s="10">
        <f t="shared" si="2"/>
        <v>26045</v>
      </c>
      <c r="I29" s="35">
        <f t="shared" si="3"/>
        <v>0.030254172218201755</v>
      </c>
      <c r="J29" s="3">
        <v>122988.4</v>
      </c>
      <c r="K29" s="14">
        <v>125808.6</v>
      </c>
      <c r="L29" s="35">
        <f t="shared" si="4"/>
        <v>0.022930617846886468</v>
      </c>
      <c r="M29" s="14">
        <f t="shared" si="5"/>
        <v>2820.2000000000116</v>
      </c>
      <c r="N29" s="3"/>
    </row>
    <row r="30" spans="1:14" ht="15">
      <c r="A30" s="4">
        <v>30</v>
      </c>
      <c r="B30" s="7" t="s">
        <v>30</v>
      </c>
      <c r="C30" s="14">
        <v>35533</v>
      </c>
      <c r="D30" s="14">
        <v>40418</v>
      </c>
      <c r="E30" s="103">
        <v>40996</v>
      </c>
      <c r="F30" s="41">
        <f t="shared" si="0"/>
        <v>0.0034689119203866266</v>
      </c>
      <c r="G30" s="17">
        <f t="shared" si="1"/>
        <v>0.15374440660794192</v>
      </c>
      <c r="H30" s="10">
        <f t="shared" si="2"/>
        <v>5463</v>
      </c>
      <c r="I30" s="35">
        <f t="shared" si="3"/>
        <v>0.0063458837714738415</v>
      </c>
      <c r="J30" s="3">
        <v>39964.9</v>
      </c>
      <c r="K30" s="14">
        <v>40652.25</v>
      </c>
      <c r="L30" s="35">
        <f t="shared" si="4"/>
        <v>0.017198841983840783</v>
      </c>
      <c r="M30" s="14">
        <f t="shared" si="5"/>
        <v>687.3499999999985</v>
      </c>
      <c r="N30" s="3"/>
    </row>
    <row r="31" spans="1:14" ht="15">
      <c r="A31" s="4">
        <v>31</v>
      </c>
      <c r="B31" s="7" t="s">
        <v>31</v>
      </c>
      <c r="C31" s="14">
        <v>117971</v>
      </c>
      <c r="D31" s="14">
        <v>139836</v>
      </c>
      <c r="E31" s="103">
        <v>143355</v>
      </c>
      <c r="F31" s="41">
        <f t="shared" si="0"/>
        <v>0.012130107043297514</v>
      </c>
      <c r="G31" s="17">
        <f t="shared" si="1"/>
        <v>0.21517152520534708</v>
      </c>
      <c r="H31" s="10">
        <f t="shared" si="2"/>
        <v>25384</v>
      </c>
      <c r="I31" s="35">
        <f t="shared" si="3"/>
        <v>0.029486346998918538</v>
      </c>
      <c r="J31" s="3">
        <v>140850.3</v>
      </c>
      <c r="K31" s="14">
        <v>142715</v>
      </c>
      <c r="L31" s="35">
        <f t="shared" si="4"/>
        <v>0.01323887844044359</v>
      </c>
      <c r="M31" s="14">
        <f t="shared" si="5"/>
        <v>1864.7000000000116</v>
      </c>
      <c r="N31" s="3"/>
    </row>
    <row r="32" spans="1:14" ht="15">
      <c r="A32" s="4">
        <v>32</v>
      </c>
      <c r="B32" s="7" t="s">
        <v>32</v>
      </c>
      <c r="C32" s="14">
        <v>35037</v>
      </c>
      <c r="D32" s="14">
        <v>41836</v>
      </c>
      <c r="E32" s="103">
        <v>42256</v>
      </c>
      <c r="F32" s="41">
        <f t="shared" si="0"/>
        <v>0.003575527907792402</v>
      </c>
      <c r="G32" s="17">
        <f t="shared" si="1"/>
        <v>0.20603932985130005</v>
      </c>
      <c r="H32" s="10">
        <f t="shared" si="2"/>
        <v>7219</v>
      </c>
      <c r="I32" s="35">
        <f t="shared" si="3"/>
        <v>0.008385673612716393</v>
      </c>
      <c r="J32" s="3">
        <v>42397.56</v>
      </c>
      <c r="K32" s="14">
        <v>42763.79</v>
      </c>
      <c r="L32" s="35">
        <f t="shared" si="4"/>
        <v>0.008637997092285575</v>
      </c>
      <c r="M32" s="14">
        <f t="shared" si="5"/>
        <v>366.2300000000032</v>
      </c>
      <c r="N32" s="3"/>
    </row>
    <row r="33" spans="1:14" ht="15">
      <c r="A33" s="4">
        <v>33</v>
      </c>
      <c r="B33" s="7" t="s">
        <v>33</v>
      </c>
      <c r="C33" s="14">
        <v>159546</v>
      </c>
      <c r="D33" s="14">
        <v>155246</v>
      </c>
      <c r="E33" s="103">
        <v>152718</v>
      </c>
      <c r="F33" s="41">
        <f t="shared" si="0"/>
        <v>0.012922365368758047</v>
      </c>
      <c r="G33" s="17">
        <f t="shared" si="1"/>
        <v>-0.042796434883983304</v>
      </c>
      <c r="H33" s="10">
        <f t="shared" si="2"/>
        <v>-6828</v>
      </c>
      <c r="I33" s="35">
        <f t="shared" si="3"/>
        <v>-0.007931483505697124</v>
      </c>
      <c r="J33" s="3">
        <v>156066.2</v>
      </c>
      <c r="K33" s="14">
        <v>155277.5</v>
      </c>
      <c r="L33" s="35">
        <f t="shared" si="4"/>
        <v>-0.005053624679783397</v>
      </c>
      <c r="M33" s="14">
        <f t="shared" si="5"/>
        <v>-788.7000000000116</v>
      </c>
      <c r="N33" s="3"/>
    </row>
    <row r="34" spans="1:14" ht="15">
      <c r="A34" s="4">
        <v>35</v>
      </c>
      <c r="B34" s="7" t="s">
        <v>34</v>
      </c>
      <c r="C34" s="14">
        <v>100697</v>
      </c>
      <c r="D34" s="14">
        <v>100958</v>
      </c>
      <c r="E34" s="103">
        <v>100009</v>
      </c>
      <c r="F34" s="41">
        <f aca="true" t="shared" si="6" ref="F34:F65">E34/$E$90</f>
        <v>0.008462347844812815</v>
      </c>
      <c r="G34" s="17">
        <f aca="true" t="shared" si="7" ref="G34:G65">(E34-C34)/C34</f>
        <v>-0.006832378323088076</v>
      </c>
      <c r="H34" s="10">
        <f aca="true" t="shared" si="8" ref="H34:H65">E34-C34</f>
        <v>-688</v>
      </c>
      <c r="I34" s="35">
        <f aca="true" t="shared" si="9" ref="I34:I65">H34/$H$90</f>
        <v>-0.0007991887305096106</v>
      </c>
      <c r="J34" s="3">
        <v>99005.91</v>
      </c>
      <c r="K34" s="14">
        <v>98703.79</v>
      </c>
      <c r="L34" s="35">
        <f aca="true" t="shared" si="10" ref="L34:L65">(K34-J34)/J34</f>
        <v>-0.003051535004324589</v>
      </c>
      <c r="M34" s="14">
        <f aca="true" t="shared" si="11" ref="M34:M65">K34-J34</f>
        <v>-302.1200000000099</v>
      </c>
      <c r="N34" s="3"/>
    </row>
    <row r="35" spans="1:14" ht="15">
      <c r="A35" s="4">
        <v>36</v>
      </c>
      <c r="B35" s="7" t="s">
        <v>35</v>
      </c>
      <c r="C35" s="14">
        <v>16365</v>
      </c>
      <c r="D35" s="14">
        <v>16091</v>
      </c>
      <c r="E35" s="103">
        <v>15498</v>
      </c>
      <c r="F35" s="41">
        <f t="shared" si="6"/>
        <v>0.0013113766450910318</v>
      </c>
      <c r="G35" s="17">
        <f t="shared" si="7"/>
        <v>-0.052978918423464715</v>
      </c>
      <c r="H35" s="10">
        <f t="shared" si="8"/>
        <v>-867</v>
      </c>
      <c r="I35" s="35">
        <f t="shared" si="9"/>
        <v>-0.0010071171938253378</v>
      </c>
      <c r="J35" s="3">
        <v>16619.37</v>
      </c>
      <c r="K35" s="14">
        <v>16532.23</v>
      </c>
      <c r="L35" s="35">
        <f t="shared" si="10"/>
        <v>-0.005243279378219477</v>
      </c>
      <c r="M35" s="14">
        <f t="shared" si="11"/>
        <v>-87.13999999999942</v>
      </c>
      <c r="N35" s="3"/>
    </row>
    <row r="36" spans="1:14" ht="15">
      <c r="A36" s="4">
        <v>37</v>
      </c>
      <c r="B36" s="7" t="s">
        <v>36</v>
      </c>
      <c r="C36" s="14">
        <v>3251</v>
      </c>
      <c r="D36" s="14">
        <v>3967</v>
      </c>
      <c r="E36" s="103">
        <v>3813</v>
      </c>
      <c r="F36" s="41">
        <f t="shared" si="6"/>
        <v>0.0003226402856969999</v>
      </c>
      <c r="G36" s="17">
        <f t="shared" si="7"/>
        <v>0.17286988618886495</v>
      </c>
      <c r="H36" s="10">
        <f t="shared" si="8"/>
        <v>562</v>
      </c>
      <c r="I36" s="35">
        <f t="shared" si="9"/>
        <v>0.0006528256781197691</v>
      </c>
      <c r="J36" s="3">
        <v>3723.7</v>
      </c>
      <c r="K36" s="14">
        <v>3764.755</v>
      </c>
      <c r="L36" s="35">
        <f t="shared" si="10"/>
        <v>0.011025324274243438</v>
      </c>
      <c r="M36" s="14">
        <f t="shared" si="11"/>
        <v>41.05500000000029</v>
      </c>
      <c r="N36" s="3"/>
    </row>
    <row r="37" spans="1:14" ht="15">
      <c r="A37" s="4">
        <v>38</v>
      </c>
      <c r="B37" s="7" t="s">
        <v>37</v>
      </c>
      <c r="C37" s="14">
        <v>50331</v>
      </c>
      <c r="D37" s="14">
        <v>50852</v>
      </c>
      <c r="E37" s="103">
        <v>52964</v>
      </c>
      <c r="F37" s="41">
        <f t="shared" si="6"/>
        <v>0.004481594569015448</v>
      </c>
      <c r="G37" s="17">
        <f t="shared" si="7"/>
        <v>0.05231368341578749</v>
      </c>
      <c r="H37" s="10">
        <f t="shared" si="8"/>
        <v>2633</v>
      </c>
      <c r="I37" s="35">
        <f t="shared" si="9"/>
        <v>0.0030585231503369253</v>
      </c>
      <c r="J37" s="3">
        <v>51212.1</v>
      </c>
      <c r="K37" s="14">
        <v>52772.15</v>
      </c>
      <c r="L37" s="35">
        <f t="shared" si="10"/>
        <v>0.03046252741051437</v>
      </c>
      <c r="M37" s="14">
        <f t="shared" si="11"/>
        <v>1560.050000000003</v>
      </c>
      <c r="N37" s="3"/>
    </row>
    <row r="38" spans="1:14" ht="15">
      <c r="A38" s="4">
        <v>39</v>
      </c>
      <c r="B38" s="7" t="s">
        <v>38</v>
      </c>
      <c r="C38" s="14">
        <v>2647</v>
      </c>
      <c r="D38" s="14">
        <v>2362</v>
      </c>
      <c r="E38" s="103">
        <v>2236</v>
      </c>
      <c r="F38" s="41">
        <f t="shared" si="6"/>
        <v>0.0001892010697137403</v>
      </c>
      <c r="G38" s="17">
        <f t="shared" si="7"/>
        <v>-0.15527011711371363</v>
      </c>
      <c r="H38" s="10">
        <f t="shared" si="8"/>
        <v>-411</v>
      </c>
      <c r="I38" s="35">
        <f t="shared" si="9"/>
        <v>-0.00047742233755734007</v>
      </c>
      <c r="J38" s="3">
        <v>2442.831</v>
      </c>
      <c r="K38" s="14">
        <v>2390.739</v>
      </c>
      <c r="L38" s="35">
        <f t="shared" si="10"/>
        <v>-0.021324438735221593</v>
      </c>
      <c r="M38" s="14">
        <f t="shared" si="11"/>
        <v>-52.0920000000001</v>
      </c>
      <c r="N38" s="3"/>
    </row>
    <row r="39" spans="1:14" ht="15">
      <c r="A39" s="4">
        <v>41</v>
      </c>
      <c r="B39" s="7" t="s">
        <v>39</v>
      </c>
      <c r="C39" s="14">
        <v>869433</v>
      </c>
      <c r="D39" s="14">
        <v>1026433</v>
      </c>
      <c r="E39" s="103">
        <v>941958</v>
      </c>
      <c r="F39" s="41">
        <f t="shared" si="6"/>
        <v>0.07970458909902298</v>
      </c>
      <c r="G39" s="17">
        <f t="shared" si="7"/>
        <v>0.08341643346870892</v>
      </c>
      <c r="H39" s="10">
        <f t="shared" si="8"/>
        <v>72525</v>
      </c>
      <c r="I39" s="35">
        <f t="shared" si="9"/>
        <v>0.08424587598867661</v>
      </c>
      <c r="J39" s="3">
        <v>1038862</v>
      </c>
      <c r="K39" s="14">
        <v>1047606</v>
      </c>
      <c r="L39" s="35">
        <f t="shared" si="10"/>
        <v>0.008416902341215676</v>
      </c>
      <c r="M39" s="14">
        <f t="shared" si="11"/>
        <v>8744</v>
      </c>
      <c r="N39" s="3"/>
    </row>
    <row r="40" spans="1:14" ht="15">
      <c r="A40" s="4">
        <v>42</v>
      </c>
      <c r="B40" s="7" t="s">
        <v>40</v>
      </c>
      <c r="C40" s="14">
        <v>255442</v>
      </c>
      <c r="D40" s="14">
        <v>314905</v>
      </c>
      <c r="E40" s="103">
        <v>279206</v>
      </c>
      <c r="F40" s="41">
        <f t="shared" si="6"/>
        <v>0.023625256650489524</v>
      </c>
      <c r="G40" s="17">
        <f t="shared" si="7"/>
        <v>0.09303090329703025</v>
      </c>
      <c r="H40" s="10">
        <f t="shared" si="8"/>
        <v>23764</v>
      </c>
      <c r="I40" s="35">
        <f t="shared" si="9"/>
        <v>0.027604536325334862</v>
      </c>
      <c r="J40" s="3">
        <v>311928.8</v>
      </c>
      <c r="K40" s="14">
        <v>314741.9</v>
      </c>
      <c r="L40" s="35">
        <f t="shared" si="10"/>
        <v>0.009018404199932918</v>
      </c>
      <c r="M40" s="14">
        <f t="shared" si="11"/>
        <v>2813.100000000035</v>
      </c>
      <c r="N40" s="3"/>
    </row>
    <row r="41" spans="1:14" ht="15">
      <c r="A41" s="4">
        <v>43</v>
      </c>
      <c r="B41" s="7" t="s">
        <v>41</v>
      </c>
      <c r="C41" s="14">
        <v>390913</v>
      </c>
      <c r="D41" s="14">
        <v>448149</v>
      </c>
      <c r="E41" s="103">
        <v>431676</v>
      </c>
      <c r="F41" s="41">
        <f t="shared" si="6"/>
        <v>0.036526637285218495</v>
      </c>
      <c r="G41" s="17">
        <f t="shared" si="7"/>
        <v>0.10427639909647415</v>
      </c>
      <c r="H41" s="10">
        <f t="shared" si="8"/>
        <v>40763</v>
      </c>
      <c r="I41" s="35">
        <f t="shared" si="9"/>
        <v>0.047350770671167525</v>
      </c>
      <c r="J41" s="3">
        <v>449415.8</v>
      </c>
      <c r="K41" s="14">
        <v>453219.4</v>
      </c>
      <c r="L41" s="35">
        <f t="shared" si="10"/>
        <v>0.008463431859761127</v>
      </c>
      <c r="M41" s="14">
        <f t="shared" si="11"/>
        <v>3803.600000000035</v>
      </c>
      <c r="N41" s="3"/>
    </row>
    <row r="42" spans="1:14" ht="15">
      <c r="A42" s="4">
        <v>45</v>
      </c>
      <c r="B42" s="7" t="s">
        <v>42</v>
      </c>
      <c r="C42" s="14">
        <v>119853</v>
      </c>
      <c r="D42" s="14">
        <v>132596</v>
      </c>
      <c r="E42" s="103">
        <v>134570</v>
      </c>
      <c r="F42" s="41">
        <f t="shared" si="6"/>
        <v>0.011386756686662806</v>
      </c>
      <c r="G42" s="17">
        <f t="shared" si="7"/>
        <v>0.12279208697320884</v>
      </c>
      <c r="H42" s="10">
        <f t="shared" si="8"/>
        <v>14717</v>
      </c>
      <c r="I42" s="35">
        <f t="shared" si="9"/>
        <v>0.017095436841438865</v>
      </c>
      <c r="J42" s="3">
        <v>133904</v>
      </c>
      <c r="K42" s="14">
        <v>133794.1</v>
      </c>
      <c r="L42" s="35">
        <f t="shared" si="10"/>
        <v>-0.0008207372445930979</v>
      </c>
      <c r="M42" s="14">
        <f t="shared" si="11"/>
        <v>-109.89999999999418</v>
      </c>
      <c r="N42" s="3"/>
    </row>
    <row r="43" spans="1:14" ht="15">
      <c r="A43" s="4">
        <v>46</v>
      </c>
      <c r="B43" s="7" t="s">
        <v>43</v>
      </c>
      <c r="C43" s="14">
        <v>483533</v>
      </c>
      <c r="D43" s="14">
        <v>511304</v>
      </c>
      <c r="E43" s="103">
        <v>502908</v>
      </c>
      <c r="F43" s="41">
        <f t="shared" si="6"/>
        <v>0.04255399443989164</v>
      </c>
      <c r="G43" s="17">
        <f t="shared" si="7"/>
        <v>0.04006965398431958</v>
      </c>
      <c r="H43" s="10">
        <f t="shared" si="8"/>
        <v>19375</v>
      </c>
      <c r="I43" s="35">
        <f t="shared" si="9"/>
        <v>0.022506223333755387</v>
      </c>
      <c r="J43" s="3">
        <v>511499.2</v>
      </c>
      <c r="K43" s="14">
        <v>511585.3</v>
      </c>
      <c r="L43" s="35">
        <f t="shared" si="10"/>
        <v>0.0001683287090184632</v>
      </c>
      <c r="M43" s="14">
        <f t="shared" si="11"/>
        <v>86.09999999997672</v>
      </c>
      <c r="N43" s="3"/>
    </row>
    <row r="44" spans="1:14" ht="15">
      <c r="A44" s="4">
        <v>47</v>
      </c>
      <c r="B44" s="7" t="s">
        <v>44</v>
      </c>
      <c r="C44" s="14">
        <v>1074222</v>
      </c>
      <c r="D44" s="14">
        <v>1112441</v>
      </c>
      <c r="E44" s="103">
        <v>1108157</v>
      </c>
      <c r="F44" s="41">
        <f t="shared" si="6"/>
        <v>0.0937676609171598</v>
      </c>
      <c r="G44" s="17">
        <f t="shared" si="7"/>
        <v>0.031590304424969885</v>
      </c>
      <c r="H44" s="10">
        <f t="shared" si="8"/>
        <v>33935</v>
      </c>
      <c r="I44" s="35">
        <f t="shared" si="9"/>
        <v>0.0394192871654704</v>
      </c>
      <c r="J44" s="3">
        <v>1134877</v>
      </c>
      <c r="K44" s="14">
        <v>1136340</v>
      </c>
      <c r="L44" s="35">
        <f t="shared" si="10"/>
        <v>0.0012891264868351371</v>
      </c>
      <c r="M44" s="14">
        <f t="shared" si="11"/>
        <v>1463</v>
      </c>
      <c r="N44" s="3"/>
    </row>
    <row r="45" spans="1:14" ht="15">
      <c r="A45" s="4">
        <v>49</v>
      </c>
      <c r="B45" s="7" t="s">
        <v>45</v>
      </c>
      <c r="C45" s="14">
        <v>562750</v>
      </c>
      <c r="D45" s="14">
        <v>611112</v>
      </c>
      <c r="E45" s="103">
        <v>616237</v>
      </c>
      <c r="F45" s="41">
        <f t="shared" si="6"/>
        <v>0.05214342558013693</v>
      </c>
      <c r="G45" s="17">
        <f t="shared" si="7"/>
        <v>0.09504575744113727</v>
      </c>
      <c r="H45" s="10">
        <f t="shared" si="8"/>
        <v>53487</v>
      </c>
      <c r="I45" s="35">
        <f t="shared" si="9"/>
        <v>0.06213111573948771</v>
      </c>
      <c r="J45" s="3">
        <v>613319.2</v>
      </c>
      <c r="K45" s="14">
        <v>619538.7</v>
      </c>
      <c r="L45" s="35">
        <f t="shared" si="10"/>
        <v>0.010140722807960358</v>
      </c>
      <c r="M45" s="14">
        <f t="shared" si="11"/>
        <v>6219.5</v>
      </c>
      <c r="N45" s="3"/>
    </row>
    <row r="46" spans="1:14" ht="15">
      <c r="A46" s="4">
        <v>50</v>
      </c>
      <c r="B46" s="7" t="s">
        <v>46</v>
      </c>
      <c r="C46" s="14">
        <v>24745</v>
      </c>
      <c r="D46" s="14">
        <v>27929</v>
      </c>
      <c r="E46" s="103">
        <v>28661</v>
      </c>
      <c r="F46" s="41">
        <f t="shared" si="6"/>
        <v>0.0024251752500292984</v>
      </c>
      <c r="G46" s="17">
        <f t="shared" si="7"/>
        <v>0.15825419276621538</v>
      </c>
      <c r="H46" s="10">
        <f t="shared" si="8"/>
        <v>3916</v>
      </c>
      <c r="I46" s="35">
        <f t="shared" si="9"/>
        <v>0.0045488707393541205</v>
      </c>
      <c r="J46" s="3">
        <v>29442.33</v>
      </c>
      <c r="K46" s="14">
        <v>29834.21</v>
      </c>
      <c r="L46" s="35">
        <f t="shared" si="10"/>
        <v>0.013310087890462384</v>
      </c>
      <c r="M46" s="14">
        <f t="shared" si="11"/>
        <v>391.8799999999974</v>
      </c>
      <c r="N46" s="3"/>
    </row>
    <row r="47" spans="1:14" ht="15">
      <c r="A47" s="4">
        <v>51</v>
      </c>
      <c r="B47" s="7" t="s">
        <v>47</v>
      </c>
      <c r="C47" s="14">
        <v>6494</v>
      </c>
      <c r="D47" s="14">
        <v>7339</v>
      </c>
      <c r="E47" s="103">
        <v>17009</v>
      </c>
      <c r="F47" s="41">
        <f t="shared" si="6"/>
        <v>0.0014392312141149413</v>
      </c>
      <c r="G47" s="17">
        <f t="shared" si="7"/>
        <v>1.6191869417924238</v>
      </c>
      <c r="H47" s="10">
        <f t="shared" si="8"/>
        <v>10515</v>
      </c>
      <c r="I47" s="35">
        <f t="shared" si="9"/>
        <v>0.012214345205390342</v>
      </c>
      <c r="J47" s="3">
        <v>7619.152</v>
      </c>
      <c r="K47" s="14">
        <v>16985.06</v>
      </c>
      <c r="L47" s="35">
        <f t="shared" si="10"/>
        <v>1.2292585841573973</v>
      </c>
      <c r="M47" s="14">
        <f t="shared" si="11"/>
        <v>9365.908000000001</v>
      </c>
      <c r="N47" s="3"/>
    </row>
    <row r="48" spans="1:14" ht="15">
      <c r="A48" s="4">
        <v>52</v>
      </c>
      <c r="B48" s="7" t="s">
        <v>48</v>
      </c>
      <c r="C48" s="14">
        <v>196357</v>
      </c>
      <c r="D48" s="14">
        <v>210538</v>
      </c>
      <c r="E48" s="103">
        <v>204495</v>
      </c>
      <c r="F48" s="41">
        <f t="shared" si="6"/>
        <v>0.017303520908368213</v>
      </c>
      <c r="G48" s="17">
        <f t="shared" si="7"/>
        <v>0.04144491920328789</v>
      </c>
      <c r="H48" s="10">
        <f t="shared" si="8"/>
        <v>8138</v>
      </c>
      <c r="I48" s="35">
        <f t="shared" si="9"/>
        <v>0.009453194605940714</v>
      </c>
      <c r="J48" s="3">
        <v>212165.4</v>
      </c>
      <c r="K48" s="14">
        <v>212340.7</v>
      </c>
      <c r="L48" s="35">
        <f t="shared" si="10"/>
        <v>0.0008262421676673834</v>
      </c>
      <c r="M48" s="14">
        <f t="shared" si="11"/>
        <v>175.30000000001746</v>
      </c>
      <c r="N48" s="3"/>
    </row>
    <row r="49" spans="1:14" ht="15">
      <c r="A49" s="4">
        <v>53</v>
      </c>
      <c r="B49" s="7" t="s">
        <v>49</v>
      </c>
      <c r="C49" s="14">
        <v>16476</v>
      </c>
      <c r="D49" s="14">
        <v>19570</v>
      </c>
      <c r="E49" s="103">
        <v>19337</v>
      </c>
      <c r="F49" s="41">
        <f t="shared" si="6"/>
        <v>0.0016362169432265637</v>
      </c>
      <c r="G49" s="17">
        <f t="shared" si="7"/>
        <v>0.1736465161446953</v>
      </c>
      <c r="H49" s="10">
        <f t="shared" si="8"/>
        <v>2861</v>
      </c>
      <c r="I49" s="35">
        <f t="shared" si="9"/>
        <v>0.0033233705784709243</v>
      </c>
      <c r="J49" s="3">
        <v>19756.37</v>
      </c>
      <c r="K49" s="14">
        <v>19906.13</v>
      </c>
      <c r="L49" s="35">
        <f t="shared" si="10"/>
        <v>0.007580339910621336</v>
      </c>
      <c r="M49" s="14">
        <f t="shared" si="11"/>
        <v>149.76000000000204</v>
      </c>
      <c r="N49" s="3"/>
    </row>
    <row r="50" spans="1:14" ht="15">
      <c r="A50" s="4">
        <v>55</v>
      </c>
      <c r="B50" s="7" t="s">
        <v>50</v>
      </c>
      <c r="C50" s="14">
        <v>154202</v>
      </c>
      <c r="D50" s="14">
        <v>180393</v>
      </c>
      <c r="E50" s="103">
        <v>178096</v>
      </c>
      <c r="F50" s="41">
        <f t="shared" si="6"/>
        <v>0.015069746740491186</v>
      </c>
      <c r="G50" s="17">
        <f t="shared" si="7"/>
        <v>0.15495259464857783</v>
      </c>
      <c r="H50" s="10">
        <f t="shared" si="8"/>
        <v>23894</v>
      </c>
      <c r="I50" s="35">
        <f t="shared" si="9"/>
        <v>0.027755545823832318</v>
      </c>
      <c r="J50" s="3">
        <v>247723.3</v>
      </c>
      <c r="K50" s="14">
        <v>250613.3</v>
      </c>
      <c r="L50" s="35">
        <f t="shared" si="10"/>
        <v>0.01166624213386468</v>
      </c>
      <c r="M50" s="14">
        <f t="shared" si="11"/>
        <v>2890</v>
      </c>
      <c r="N50" s="3"/>
    </row>
    <row r="51" spans="1:14" ht="15">
      <c r="A51" s="4">
        <v>56</v>
      </c>
      <c r="B51" s="7" t="s">
        <v>51</v>
      </c>
      <c r="C51" s="14">
        <v>379125</v>
      </c>
      <c r="D51" s="14">
        <v>439610</v>
      </c>
      <c r="E51" s="103">
        <v>444000</v>
      </c>
      <c r="F51" s="41">
        <f t="shared" si="6"/>
        <v>0.0375694431810826</v>
      </c>
      <c r="G51" s="17">
        <f t="shared" si="7"/>
        <v>0.17111770524233433</v>
      </c>
      <c r="H51" s="10">
        <f t="shared" si="8"/>
        <v>64875</v>
      </c>
      <c r="I51" s="35">
        <f t="shared" si="9"/>
        <v>0.0753595478078648</v>
      </c>
      <c r="J51" s="3">
        <v>436369.2</v>
      </c>
      <c r="K51" s="14">
        <v>440792.4</v>
      </c>
      <c r="L51" s="35">
        <f t="shared" si="10"/>
        <v>0.01013637076127282</v>
      </c>
      <c r="M51" s="14">
        <f t="shared" si="11"/>
        <v>4423.200000000012</v>
      </c>
      <c r="N51" s="3"/>
    </row>
    <row r="52" spans="1:14" ht="15">
      <c r="A52" s="4">
        <v>58</v>
      </c>
      <c r="B52" s="7" t="s">
        <v>52</v>
      </c>
      <c r="C52" s="14">
        <v>15056</v>
      </c>
      <c r="D52" s="14">
        <v>16681</v>
      </c>
      <c r="E52" s="103">
        <v>16278</v>
      </c>
      <c r="F52" s="41">
        <f t="shared" si="6"/>
        <v>0.0013773770182469878</v>
      </c>
      <c r="G52" s="17">
        <f t="shared" si="7"/>
        <v>0.08116365568544102</v>
      </c>
      <c r="H52" s="10">
        <f t="shared" si="8"/>
        <v>1222</v>
      </c>
      <c r="I52" s="35">
        <f t="shared" si="9"/>
        <v>0.0014194892858760816</v>
      </c>
      <c r="J52" s="3">
        <v>16519.53</v>
      </c>
      <c r="K52" s="14">
        <v>16265.46</v>
      </c>
      <c r="L52" s="35">
        <f t="shared" si="10"/>
        <v>-0.015379977517520155</v>
      </c>
      <c r="M52" s="14">
        <f t="shared" si="11"/>
        <v>-254.0699999999997</v>
      </c>
      <c r="N52" s="3"/>
    </row>
    <row r="53" spans="1:14" ht="15">
      <c r="A53" s="4">
        <v>59</v>
      </c>
      <c r="B53" s="7" t="s">
        <v>53</v>
      </c>
      <c r="C53" s="14">
        <v>16305</v>
      </c>
      <c r="D53" s="14">
        <v>23200</v>
      </c>
      <c r="E53" s="103">
        <v>22799</v>
      </c>
      <c r="F53" s="41">
        <f t="shared" si="6"/>
        <v>0.0019291570610033835</v>
      </c>
      <c r="G53" s="17">
        <f t="shared" si="7"/>
        <v>0.3982827353572524</v>
      </c>
      <c r="H53" s="10">
        <f t="shared" si="8"/>
        <v>6494</v>
      </c>
      <c r="I53" s="35">
        <f t="shared" si="9"/>
        <v>0.007543505255711354</v>
      </c>
      <c r="J53" s="3">
        <v>22309.56</v>
      </c>
      <c r="K53" s="14">
        <v>22849.43</v>
      </c>
      <c r="L53" s="35">
        <f t="shared" si="10"/>
        <v>0.024199042921509834</v>
      </c>
      <c r="M53" s="14">
        <f t="shared" si="11"/>
        <v>539.869999999999</v>
      </c>
      <c r="N53" s="3"/>
    </row>
    <row r="54" spans="1:14" ht="15">
      <c r="A54" s="4">
        <v>60</v>
      </c>
      <c r="B54" s="7" t="s">
        <v>54</v>
      </c>
      <c r="C54" s="14">
        <v>6055</v>
      </c>
      <c r="D54" s="14">
        <v>7114</v>
      </c>
      <c r="E54" s="103">
        <v>7392</v>
      </c>
      <c r="F54" s="41">
        <f t="shared" si="6"/>
        <v>0.000625480459447213</v>
      </c>
      <c r="G54" s="17">
        <f t="shared" si="7"/>
        <v>0.2208092485549133</v>
      </c>
      <c r="H54" s="10">
        <f t="shared" si="8"/>
        <v>1337</v>
      </c>
      <c r="I54" s="35">
        <f t="shared" si="9"/>
        <v>0.0015530746114699844</v>
      </c>
      <c r="J54" s="3">
        <v>7131.334</v>
      </c>
      <c r="K54" s="14">
        <v>7337.425</v>
      </c>
      <c r="L54" s="35">
        <f t="shared" si="10"/>
        <v>0.028899361606117502</v>
      </c>
      <c r="M54" s="14">
        <f t="shared" si="11"/>
        <v>206.09100000000035</v>
      </c>
      <c r="N54" s="3"/>
    </row>
    <row r="55" spans="1:14" ht="15">
      <c r="A55" s="4">
        <v>61</v>
      </c>
      <c r="B55" s="7" t="s">
        <v>55</v>
      </c>
      <c r="C55" s="14">
        <v>12392</v>
      </c>
      <c r="D55" s="14">
        <v>14289</v>
      </c>
      <c r="E55" s="103">
        <v>18703</v>
      </c>
      <c r="F55" s="41">
        <f t="shared" si="6"/>
        <v>0.0015825704860715944</v>
      </c>
      <c r="G55" s="17">
        <f t="shared" si="7"/>
        <v>0.5092801807617818</v>
      </c>
      <c r="H55" s="10">
        <f t="shared" si="8"/>
        <v>6311</v>
      </c>
      <c r="I55" s="35">
        <f t="shared" si="9"/>
        <v>0.007330930346288012</v>
      </c>
      <c r="J55" s="3">
        <v>14420.64</v>
      </c>
      <c r="K55" s="14">
        <v>18073.84</v>
      </c>
      <c r="L55" s="35">
        <f t="shared" si="10"/>
        <v>0.25333133619589704</v>
      </c>
      <c r="M55" s="14">
        <f t="shared" si="11"/>
        <v>3653.2000000000007</v>
      </c>
      <c r="N55" s="3"/>
    </row>
    <row r="56" spans="1:14" ht="15">
      <c r="A56" s="4">
        <v>62</v>
      </c>
      <c r="B56" s="7" t="s">
        <v>56</v>
      </c>
      <c r="C56" s="14">
        <v>36767</v>
      </c>
      <c r="D56" s="14">
        <v>45825</v>
      </c>
      <c r="E56" s="103">
        <v>46016</v>
      </c>
      <c r="F56" s="41">
        <f t="shared" si="6"/>
        <v>0.0038936835527493175</v>
      </c>
      <c r="G56" s="17">
        <f t="shared" si="7"/>
        <v>0.251557102836783</v>
      </c>
      <c r="H56" s="10">
        <f t="shared" si="8"/>
        <v>9249</v>
      </c>
      <c r="I56" s="35">
        <f t="shared" si="9"/>
        <v>0.010743745012330507</v>
      </c>
      <c r="J56" s="3">
        <v>44938.4</v>
      </c>
      <c r="K56" s="14">
        <v>45818.15</v>
      </c>
      <c r="L56" s="35">
        <f t="shared" si="10"/>
        <v>0.019576798461894505</v>
      </c>
      <c r="M56" s="14">
        <f t="shared" si="11"/>
        <v>879.75</v>
      </c>
      <c r="N56" s="3"/>
    </row>
    <row r="57" spans="1:14" ht="15">
      <c r="A57" s="4">
        <v>63</v>
      </c>
      <c r="B57" s="7" t="s">
        <v>57</v>
      </c>
      <c r="C57" s="14">
        <v>45408</v>
      </c>
      <c r="D57" s="14">
        <v>51863</v>
      </c>
      <c r="E57" s="103">
        <v>54770</v>
      </c>
      <c r="F57" s="41">
        <f t="shared" si="6"/>
        <v>0.004634410817630392</v>
      </c>
      <c r="G57" s="17">
        <f t="shared" si="7"/>
        <v>0.20617512332628612</v>
      </c>
      <c r="H57" s="10">
        <f t="shared" si="8"/>
        <v>9362</v>
      </c>
      <c r="I57" s="35">
        <f t="shared" si="9"/>
        <v>0.010875007114870602</v>
      </c>
      <c r="J57" s="3">
        <v>50954.95</v>
      </c>
      <c r="K57" s="14">
        <v>51722.38</v>
      </c>
      <c r="L57" s="35">
        <f t="shared" si="10"/>
        <v>0.015060950898784129</v>
      </c>
      <c r="M57" s="14">
        <f t="shared" si="11"/>
        <v>767.4300000000003</v>
      </c>
      <c r="N57" s="3"/>
    </row>
    <row r="58" spans="1:14" ht="15">
      <c r="A58" s="4">
        <v>64</v>
      </c>
      <c r="B58" s="7" t="s">
        <v>58</v>
      </c>
      <c r="C58" s="14">
        <v>85078</v>
      </c>
      <c r="D58" s="14">
        <v>89336</v>
      </c>
      <c r="E58" s="103">
        <v>89713</v>
      </c>
      <c r="F58" s="41">
        <f t="shared" si="6"/>
        <v>0.007591142919154197</v>
      </c>
      <c r="G58" s="17">
        <f t="shared" si="7"/>
        <v>0.05447941888619855</v>
      </c>
      <c r="H58" s="10">
        <f t="shared" si="8"/>
        <v>4635</v>
      </c>
      <c r="I58" s="35">
        <f t="shared" si="9"/>
        <v>0.00538406942719774</v>
      </c>
      <c r="J58" s="3">
        <v>89210.82</v>
      </c>
      <c r="K58" s="14">
        <v>89756.43</v>
      </c>
      <c r="L58" s="35">
        <f t="shared" si="10"/>
        <v>0.006115962166920851</v>
      </c>
      <c r="M58" s="14">
        <f t="shared" si="11"/>
        <v>545.609999999986</v>
      </c>
      <c r="N58" s="3"/>
    </row>
    <row r="59" spans="1:14" ht="15">
      <c r="A59" s="4">
        <v>65</v>
      </c>
      <c r="B59" s="7" t="s">
        <v>59</v>
      </c>
      <c r="C59" s="14">
        <v>24307</v>
      </c>
      <c r="D59" s="14">
        <v>24271</v>
      </c>
      <c r="E59" s="103">
        <v>24278</v>
      </c>
      <c r="F59" s="41">
        <f t="shared" si="6"/>
        <v>0.0020543039224106383</v>
      </c>
      <c r="G59" s="17">
        <f t="shared" si="7"/>
        <v>-0.001193071954580985</v>
      </c>
      <c r="H59" s="10">
        <f t="shared" si="8"/>
        <v>-29</v>
      </c>
      <c r="I59" s="35">
        <f t="shared" si="9"/>
        <v>-3.3686734280201606E-05</v>
      </c>
      <c r="J59" s="3">
        <v>24338.83</v>
      </c>
      <c r="K59" s="14">
        <v>24148.31</v>
      </c>
      <c r="L59" s="35">
        <f t="shared" si="10"/>
        <v>-0.0078278208114359</v>
      </c>
      <c r="M59" s="14">
        <f t="shared" si="11"/>
        <v>-190.52000000000044</v>
      </c>
      <c r="N59" s="3"/>
    </row>
    <row r="60" spans="1:14" ht="15">
      <c r="A60" s="4">
        <v>66</v>
      </c>
      <c r="B60" s="7" t="s">
        <v>60</v>
      </c>
      <c r="C60" s="14">
        <v>32928</v>
      </c>
      <c r="D60" s="14">
        <v>39070</v>
      </c>
      <c r="E60" s="103">
        <v>39622</v>
      </c>
      <c r="F60" s="41">
        <f t="shared" si="6"/>
        <v>0.00335264972459652</v>
      </c>
      <c r="G60" s="17">
        <f t="shared" si="7"/>
        <v>0.20329203109815355</v>
      </c>
      <c r="H60" s="10">
        <f t="shared" si="8"/>
        <v>6694</v>
      </c>
      <c r="I60" s="35">
        <f t="shared" si="9"/>
        <v>0.007775827561092054</v>
      </c>
      <c r="J60" s="3">
        <v>39003.73</v>
      </c>
      <c r="K60" s="14">
        <v>39939.61</v>
      </c>
      <c r="L60" s="35">
        <f t="shared" si="10"/>
        <v>0.023994628206071504</v>
      </c>
      <c r="M60" s="14">
        <f t="shared" si="11"/>
        <v>935.8799999999974</v>
      </c>
      <c r="N60" s="3"/>
    </row>
    <row r="61" spans="1:14" ht="15">
      <c r="A61" s="4">
        <v>68</v>
      </c>
      <c r="B61" s="7" t="s">
        <v>61</v>
      </c>
      <c r="C61" s="14">
        <v>17405</v>
      </c>
      <c r="D61" s="14">
        <v>22930</v>
      </c>
      <c r="E61" s="103">
        <v>26545</v>
      </c>
      <c r="F61" s="41">
        <f t="shared" si="6"/>
        <v>0.0022461280838780126</v>
      </c>
      <c r="G61" s="17">
        <f t="shared" si="7"/>
        <v>0.5251364550416547</v>
      </c>
      <c r="H61" s="10">
        <f t="shared" si="8"/>
        <v>9140</v>
      </c>
      <c r="I61" s="35">
        <f t="shared" si="9"/>
        <v>0.010617129355898024</v>
      </c>
      <c r="J61" s="3">
        <v>23792.92</v>
      </c>
      <c r="K61" s="14">
        <v>26797.74</v>
      </c>
      <c r="L61" s="35">
        <f t="shared" si="10"/>
        <v>0.1262905099500189</v>
      </c>
      <c r="M61" s="14">
        <f t="shared" si="11"/>
        <v>3004.8200000000033</v>
      </c>
      <c r="N61" s="3"/>
    </row>
    <row r="62" spans="1:14" ht="15">
      <c r="A62" s="4">
        <v>69</v>
      </c>
      <c r="B62" s="7" t="s">
        <v>62</v>
      </c>
      <c r="C62" s="14">
        <v>112404</v>
      </c>
      <c r="D62" s="14">
        <v>121321</v>
      </c>
      <c r="E62" s="103">
        <v>122545</v>
      </c>
      <c r="F62" s="41">
        <f t="shared" si="6"/>
        <v>0.010369250933841818</v>
      </c>
      <c r="G62" s="17">
        <f t="shared" si="7"/>
        <v>0.09021920928080851</v>
      </c>
      <c r="H62" s="10">
        <f t="shared" si="8"/>
        <v>10141</v>
      </c>
      <c r="I62" s="35">
        <f t="shared" si="9"/>
        <v>0.011779902494328432</v>
      </c>
      <c r="J62" s="3">
        <v>121988.3</v>
      </c>
      <c r="K62" s="14">
        <v>122730.7</v>
      </c>
      <c r="L62" s="35">
        <f t="shared" si="10"/>
        <v>0.006085829542669208</v>
      </c>
      <c r="M62" s="14">
        <f t="shared" si="11"/>
        <v>742.3999999999942</v>
      </c>
      <c r="N62" s="3"/>
    </row>
    <row r="63" spans="1:14" ht="15">
      <c r="A63" s="4">
        <v>70</v>
      </c>
      <c r="B63" s="7" t="s">
        <v>63</v>
      </c>
      <c r="C63" s="14">
        <v>282052</v>
      </c>
      <c r="D63" s="14">
        <v>252358</v>
      </c>
      <c r="E63" s="103">
        <v>234038</v>
      </c>
      <c r="F63" s="41">
        <f t="shared" si="6"/>
        <v>0.019803327349581554</v>
      </c>
      <c r="G63" s="17">
        <f t="shared" si="7"/>
        <v>-0.1702310212301278</v>
      </c>
      <c r="H63" s="10">
        <f t="shared" si="8"/>
        <v>-48014</v>
      </c>
      <c r="I63" s="35">
        <f t="shared" si="9"/>
        <v>-0.05577361585274483</v>
      </c>
      <c r="J63" s="3">
        <v>251038.9</v>
      </c>
      <c r="K63" s="14">
        <v>237068.6</v>
      </c>
      <c r="L63" s="35">
        <f t="shared" si="10"/>
        <v>-0.055649941104745075</v>
      </c>
      <c r="M63" s="14">
        <f t="shared" si="11"/>
        <v>-13970.299999999988</v>
      </c>
      <c r="N63" s="3"/>
    </row>
    <row r="64" spans="1:14" ht="15">
      <c r="A64" s="4">
        <v>71</v>
      </c>
      <c r="B64" s="7" t="s">
        <v>64</v>
      </c>
      <c r="C64" s="14">
        <v>99964</v>
      </c>
      <c r="D64" s="14">
        <v>114673</v>
      </c>
      <c r="E64" s="103">
        <v>116420</v>
      </c>
      <c r="F64" s="41">
        <f t="shared" si="6"/>
        <v>0.009850978772841523</v>
      </c>
      <c r="G64" s="17">
        <f t="shared" si="7"/>
        <v>0.16461926293465648</v>
      </c>
      <c r="H64" s="10">
        <f t="shared" si="8"/>
        <v>16456</v>
      </c>
      <c r="I64" s="35">
        <f t="shared" si="9"/>
        <v>0.01911547928672406</v>
      </c>
      <c r="J64" s="3">
        <v>114954.1</v>
      </c>
      <c r="K64" s="14">
        <v>116694.1</v>
      </c>
      <c r="L64" s="35">
        <f t="shared" si="10"/>
        <v>0.015136476210939843</v>
      </c>
      <c r="M64" s="14">
        <f t="shared" si="11"/>
        <v>1740</v>
      </c>
      <c r="N64" s="3"/>
    </row>
    <row r="65" spans="1:14" ht="15">
      <c r="A65" s="4">
        <v>72</v>
      </c>
      <c r="B65" s="7" t="s">
        <v>65</v>
      </c>
      <c r="C65" s="14">
        <v>7251</v>
      </c>
      <c r="D65" s="14">
        <v>9027</v>
      </c>
      <c r="E65" s="103">
        <v>9173</v>
      </c>
      <c r="F65" s="41">
        <f t="shared" si="6"/>
        <v>0.0007761813114866457</v>
      </c>
      <c r="G65" s="17">
        <f t="shared" si="7"/>
        <v>0.26506688732588607</v>
      </c>
      <c r="H65" s="10">
        <f t="shared" si="8"/>
        <v>1922</v>
      </c>
      <c r="I65" s="35">
        <f t="shared" si="9"/>
        <v>0.0022326173547085344</v>
      </c>
      <c r="J65" s="3">
        <v>9365.99</v>
      </c>
      <c r="K65" s="14">
        <v>9170.185</v>
      </c>
      <c r="L65" s="35">
        <f t="shared" si="10"/>
        <v>-0.020905958686695193</v>
      </c>
      <c r="M65" s="14">
        <f t="shared" si="11"/>
        <v>-195.8050000000003</v>
      </c>
      <c r="N65" s="3"/>
    </row>
    <row r="66" spans="1:14" ht="15">
      <c r="A66" s="4">
        <v>73</v>
      </c>
      <c r="B66" s="7" t="s">
        <v>66</v>
      </c>
      <c r="C66" s="14">
        <v>46851</v>
      </c>
      <c r="D66" s="14">
        <v>49912</v>
      </c>
      <c r="E66" s="103">
        <v>49246</v>
      </c>
      <c r="F66" s="41">
        <f aca="true" t="shared" si="12" ref="F66:F90">E66/$E$90</f>
        <v>0.004166992790305391</v>
      </c>
      <c r="G66" s="17">
        <f aca="true" t="shared" si="13" ref="G66:G90">(E66-C66)/C66</f>
        <v>0.05111950652067192</v>
      </c>
      <c r="H66" s="10">
        <f aca="true" t="shared" si="14" ref="H66:H90">E66-C66</f>
        <v>2395</v>
      </c>
      <c r="I66" s="35">
        <f aca="true" t="shared" si="15" ref="I66:I90">H66/$H$90</f>
        <v>0.0027820596069338915</v>
      </c>
      <c r="J66" s="3">
        <v>49383.92</v>
      </c>
      <c r="K66" s="14">
        <v>50957.42</v>
      </c>
      <c r="L66" s="35">
        <f aca="true" t="shared" si="16" ref="L66:L90">(K66-J66)/J66</f>
        <v>0.03186259818985613</v>
      </c>
      <c r="M66" s="14">
        <f aca="true" t="shared" si="17" ref="M66:M90">K66-J66</f>
        <v>1573.5</v>
      </c>
      <c r="N66" s="3"/>
    </row>
    <row r="67" spans="1:14" ht="15">
      <c r="A67" s="4">
        <v>74</v>
      </c>
      <c r="B67" s="7" t="s">
        <v>67</v>
      </c>
      <c r="C67" s="14">
        <v>13955</v>
      </c>
      <c r="D67" s="14">
        <v>16381</v>
      </c>
      <c r="E67" s="103">
        <v>15861</v>
      </c>
      <c r="F67" s="41">
        <f t="shared" si="12"/>
        <v>0.0013420922033674574</v>
      </c>
      <c r="G67" s="17">
        <f t="shared" si="13"/>
        <v>0.13658187029738444</v>
      </c>
      <c r="H67" s="10">
        <f t="shared" si="14"/>
        <v>1906</v>
      </c>
      <c r="I67" s="35">
        <f t="shared" si="15"/>
        <v>0.0022140315702780782</v>
      </c>
      <c r="J67" s="3">
        <v>16222.64</v>
      </c>
      <c r="K67" s="14">
        <v>16494.46</v>
      </c>
      <c r="L67" s="35">
        <f t="shared" si="16"/>
        <v>0.016755595883284083</v>
      </c>
      <c r="M67" s="14">
        <f t="shared" si="17"/>
        <v>271.8199999999997</v>
      </c>
      <c r="N67" s="3"/>
    </row>
    <row r="68" spans="1:14" ht="15">
      <c r="A68" s="4">
        <v>75</v>
      </c>
      <c r="B68" s="7" t="s">
        <v>68</v>
      </c>
      <c r="C68" s="14">
        <v>15319</v>
      </c>
      <c r="D68" s="14">
        <v>8787</v>
      </c>
      <c r="E68" s="103">
        <v>7658</v>
      </c>
      <c r="F68" s="41">
        <f t="shared" si="12"/>
        <v>0.0006479882790106544</v>
      </c>
      <c r="G68" s="17">
        <f t="shared" si="13"/>
        <v>-0.5000979176186435</v>
      </c>
      <c r="H68" s="10">
        <f t="shared" si="14"/>
        <v>-7661</v>
      </c>
      <c r="I68" s="35">
        <f t="shared" si="15"/>
        <v>-0.008899105907607742</v>
      </c>
      <c r="J68" s="3">
        <v>9123.378</v>
      </c>
      <c r="K68" s="14">
        <v>7740.695</v>
      </c>
      <c r="L68" s="35">
        <f t="shared" si="16"/>
        <v>-0.15155384332426003</v>
      </c>
      <c r="M68" s="14">
        <f t="shared" si="17"/>
        <v>-1382.683000000001</v>
      </c>
      <c r="N68" s="3"/>
    </row>
    <row r="69" spans="1:14" ht="15">
      <c r="A69" s="4">
        <v>77</v>
      </c>
      <c r="B69" s="7" t="s">
        <v>69</v>
      </c>
      <c r="C69" s="14">
        <v>33292</v>
      </c>
      <c r="D69" s="14">
        <v>30810</v>
      </c>
      <c r="E69" s="103">
        <v>29367</v>
      </c>
      <c r="F69" s="41">
        <f t="shared" si="12"/>
        <v>0.0024849140493217402</v>
      </c>
      <c r="G69" s="17">
        <f t="shared" si="13"/>
        <v>-0.1178961912771837</v>
      </c>
      <c r="H69" s="10">
        <f t="shared" si="14"/>
        <v>-3925</v>
      </c>
      <c r="I69" s="35">
        <f t="shared" si="15"/>
        <v>-0.004559325243096253</v>
      </c>
      <c r="J69" s="3">
        <v>30768.65</v>
      </c>
      <c r="K69" s="14">
        <v>29752.19</v>
      </c>
      <c r="L69" s="35">
        <f t="shared" si="16"/>
        <v>-0.03303557354645078</v>
      </c>
      <c r="M69" s="14">
        <f t="shared" si="17"/>
        <v>-1016.4600000000028</v>
      </c>
      <c r="N69" s="3"/>
    </row>
    <row r="70" spans="1:14" ht="15">
      <c r="A70" s="4">
        <v>78</v>
      </c>
      <c r="B70" s="7" t="s">
        <v>70</v>
      </c>
      <c r="C70" s="14">
        <v>8508</v>
      </c>
      <c r="D70" s="14">
        <v>15480</v>
      </c>
      <c r="E70" s="103">
        <v>15672</v>
      </c>
      <c r="F70" s="41">
        <f t="shared" si="12"/>
        <v>0.0013260998052565913</v>
      </c>
      <c r="G70" s="17">
        <f t="shared" si="13"/>
        <v>0.842031029619182</v>
      </c>
      <c r="H70" s="10">
        <f t="shared" si="14"/>
        <v>7164</v>
      </c>
      <c r="I70" s="35">
        <f t="shared" si="15"/>
        <v>0.008321784978736702</v>
      </c>
      <c r="J70" s="3">
        <v>13394.99</v>
      </c>
      <c r="K70" s="14">
        <v>14188.31</v>
      </c>
      <c r="L70" s="35">
        <f t="shared" si="16"/>
        <v>0.05922512820091689</v>
      </c>
      <c r="M70" s="14">
        <f t="shared" si="17"/>
        <v>793.3199999999997</v>
      </c>
      <c r="N70" s="3"/>
    </row>
    <row r="71" spans="1:14" ht="15">
      <c r="A71" s="4">
        <v>79</v>
      </c>
      <c r="B71" s="7" t="s">
        <v>71</v>
      </c>
      <c r="C71" s="14">
        <v>40798</v>
      </c>
      <c r="D71" s="14">
        <v>44412</v>
      </c>
      <c r="E71" s="103">
        <v>44882</v>
      </c>
      <c r="F71" s="41">
        <f t="shared" si="12"/>
        <v>0.00379772916408412</v>
      </c>
      <c r="G71" s="17">
        <f t="shared" si="13"/>
        <v>0.10010294622285407</v>
      </c>
      <c r="H71" s="10">
        <f t="shared" si="14"/>
        <v>4084</v>
      </c>
      <c r="I71" s="35">
        <f t="shared" si="15"/>
        <v>0.004744021475873909</v>
      </c>
      <c r="J71" s="3">
        <v>50080.22</v>
      </c>
      <c r="K71" s="14">
        <v>50566.98</v>
      </c>
      <c r="L71" s="35">
        <f t="shared" si="16"/>
        <v>0.009719605864351276</v>
      </c>
      <c r="M71" s="14">
        <f t="shared" si="17"/>
        <v>486.76000000000204</v>
      </c>
      <c r="N71" s="3"/>
    </row>
    <row r="72" spans="1:14" ht="15">
      <c r="A72" s="4">
        <v>80</v>
      </c>
      <c r="B72" s="7" t="s">
        <v>72</v>
      </c>
      <c r="C72" s="14">
        <v>209593</v>
      </c>
      <c r="D72" s="14">
        <v>224864</v>
      </c>
      <c r="E72" s="103">
        <v>228706</v>
      </c>
      <c r="F72" s="41">
        <f t="shared" si="12"/>
        <v>0.01935215556795648</v>
      </c>
      <c r="G72" s="17">
        <f t="shared" si="13"/>
        <v>0.09119102260094564</v>
      </c>
      <c r="H72" s="10">
        <f t="shared" si="14"/>
        <v>19113</v>
      </c>
      <c r="I72" s="35">
        <f t="shared" si="15"/>
        <v>0.02220188111370667</v>
      </c>
      <c r="J72" s="3">
        <v>227711.7</v>
      </c>
      <c r="K72" s="14">
        <v>227865.2</v>
      </c>
      <c r="L72" s="35">
        <f t="shared" si="16"/>
        <v>0.0006740979932080784</v>
      </c>
      <c r="M72" s="14">
        <f t="shared" si="17"/>
        <v>153.5</v>
      </c>
      <c r="N72" s="3"/>
    </row>
    <row r="73" spans="1:14" ht="15">
      <c r="A73" s="4">
        <v>81</v>
      </c>
      <c r="B73" s="7" t="s">
        <v>73</v>
      </c>
      <c r="C73" s="14">
        <v>256609</v>
      </c>
      <c r="D73" s="14">
        <v>289028</v>
      </c>
      <c r="E73" s="103">
        <v>298880</v>
      </c>
      <c r="F73" s="41">
        <f t="shared" si="12"/>
        <v>0.025289989139553982</v>
      </c>
      <c r="G73" s="17">
        <f t="shared" si="13"/>
        <v>0.16472921838283147</v>
      </c>
      <c r="H73" s="10">
        <f t="shared" si="14"/>
        <v>42271</v>
      </c>
      <c r="I73" s="35">
        <f t="shared" si="15"/>
        <v>0.04910248085373801</v>
      </c>
      <c r="J73" s="3">
        <v>295818.5</v>
      </c>
      <c r="K73" s="14">
        <v>301245.2</v>
      </c>
      <c r="L73" s="35">
        <f t="shared" si="16"/>
        <v>0.018344694466370465</v>
      </c>
      <c r="M73" s="14">
        <f t="shared" si="17"/>
        <v>5426.700000000012</v>
      </c>
      <c r="N73" s="3"/>
    </row>
    <row r="74" spans="1:14" ht="15">
      <c r="A74" s="4">
        <v>82</v>
      </c>
      <c r="B74" s="7" t="s">
        <v>74</v>
      </c>
      <c r="C74" s="14">
        <v>261635</v>
      </c>
      <c r="D74" s="14">
        <v>292138</v>
      </c>
      <c r="E74" s="103">
        <v>294780</v>
      </c>
      <c r="F74" s="41">
        <f t="shared" si="12"/>
        <v>0.02494306410117011</v>
      </c>
      <c r="G74" s="17">
        <f t="shared" si="13"/>
        <v>0.1266841210082749</v>
      </c>
      <c r="H74" s="10">
        <f t="shared" si="14"/>
        <v>33145</v>
      </c>
      <c r="I74" s="35">
        <f t="shared" si="15"/>
        <v>0.038501614059216635</v>
      </c>
      <c r="J74" s="3">
        <v>296881.4</v>
      </c>
      <c r="K74" s="14">
        <v>302118.3</v>
      </c>
      <c r="L74" s="35">
        <f t="shared" si="16"/>
        <v>0.017639703935645564</v>
      </c>
      <c r="M74" s="14">
        <f t="shared" si="17"/>
        <v>5236.899999999965</v>
      </c>
      <c r="N74" s="3"/>
    </row>
    <row r="75" spans="1:14" ht="15">
      <c r="A75" s="4">
        <v>84</v>
      </c>
      <c r="B75" s="7" t="s">
        <v>75</v>
      </c>
      <c r="C75" s="14">
        <v>9963</v>
      </c>
      <c r="D75" s="14">
        <v>9869</v>
      </c>
      <c r="E75" s="103">
        <v>10062</v>
      </c>
      <c r="F75" s="41">
        <f t="shared" si="12"/>
        <v>0.0008514048137118314</v>
      </c>
      <c r="G75" s="17">
        <f t="shared" si="13"/>
        <v>0.00993676603432701</v>
      </c>
      <c r="H75" s="10">
        <f t="shared" si="14"/>
        <v>99</v>
      </c>
      <c r="I75" s="35">
        <f t="shared" si="15"/>
        <v>0.00011499954116344687</v>
      </c>
      <c r="J75" s="3">
        <v>10143.52</v>
      </c>
      <c r="K75" s="14">
        <v>10152.14</v>
      </c>
      <c r="L75" s="35">
        <f t="shared" si="16"/>
        <v>0.0008498036184676504</v>
      </c>
      <c r="M75" s="14">
        <f t="shared" si="17"/>
        <v>8.619999999998981</v>
      </c>
      <c r="N75" s="3"/>
    </row>
    <row r="76" spans="1:14" ht="15">
      <c r="A76" s="4">
        <v>85</v>
      </c>
      <c r="B76" s="7" t="s">
        <v>76</v>
      </c>
      <c r="C76" s="14">
        <v>422816</v>
      </c>
      <c r="D76" s="14">
        <v>491631</v>
      </c>
      <c r="E76" s="103">
        <v>489697</v>
      </c>
      <c r="F76" s="41">
        <f t="shared" si="12"/>
        <v>0.041436134273528394</v>
      </c>
      <c r="G76" s="17">
        <f t="shared" si="13"/>
        <v>0.15817991750548702</v>
      </c>
      <c r="H76" s="10">
        <f t="shared" si="14"/>
        <v>66881</v>
      </c>
      <c r="I76" s="35">
        <f t="shared" si="15"/>
        <v>0.07768974053083323</v>
      </c>
      <c r="J76" s="3">
        <v>495388.6</v>
      </c>
      <c r="K76" s="14">
        <v>501275.2</v>
      </c>
      <c r="L76" s="35">
        <f t="shared" si="16"/>
        <v>0.01188279261977372</v>
      </c>
      <c r="M76" s="14">
        <f t="shared" si="17"/>
        <v>5886.600000000035</v>
      </c>
      <c r="N76" s="3"/>
    </row>
    <row r="77" spans="1:14" ht="15">
      <c r="A77" s="4">
        <v>86</v>
      </c>
      <c r="B77" s="7" t="s">
        <v>77</v>
      </c>
      <c r="C77" s="14">
        <v>211327</v>
      </c>
      <c r="D77" s="14">
        <v>246520</v>
      </c>
      <c r="E77" s="103">
        <v>250891</v>
      </c>
      <c r="F77" s="41">
        <f t="shared" si="12"/>
        <v>0.021229358489065302</v>
      </c>
      <c r="G77" s="17">
        <f t="shared" si="13"/>
        <v>0.18721696706999105</v>
      </c>
      <c r="H77" s="10">
        <f t="shared" si="14"/>
        <v>39564</v>
      </c>
      <c r="I77" s="35">
        <f t="shared" si="15"/>
        <v>0.04595799845041022</v>
      </c>
      <c r="J77" s="3">
        <v>247199.9</v>
      </c>
      <c r="K77" s="14">
        <v>250329.5</v>
      </c>
      <c r="L77" s="35">
        <f t="shared" si="16"/>
        <v>0.01266019929619715</v>
      </c>
      <c r="M77" s="14">
        <f t="shared" si="17"/>
        <v>3129.600000000006</v>
      </c>
      <c r="N77" s="3"/>
    </row>
    <row r="78" spans="1:14" ht="15">
      <c r="A78" s="4">
        <v>87</v>
      </c>
      <c r="B78" s="7" t="s">
        <v>78</v>
      </c>
      <c r="C78" s="14">
        <v>15882</v>
      </c>
      <c r="D78" s="14">
        <v>16220</v>
      </c>
      <c r="E78" s="103">
        <v>19668</v>
      </c>
      <c r="F78" s="41">
        <f t="shared" si="12"/>
        <v>0.0016642247938863347</v>
      </c>
      <c r="G78" s="17">
        <f t="shared" si="13"/>
        <v>0.23838307517944843</v>
      </c>
      <c r="H78" s="10">
        <f t="shared" si="14"/>
        <v>3786</v>
      </c>
      <c r="I78" s="35">
        <f t="shared" si="15"/>
        <v>0.004397861240856666</v>
      </c>
      <c r="J78" s="3">
        <v>16322.42</v>
      </c>
      <c r="K78" s="14">
        <v>19283.92</v>
      </c>
      <c r="L78" s="35">
        <f t="shared" si="16"/>
        <v>0.18143755644077275</v>
      </c>
      <c r="M78" s="14">
        <f t="shared" si="17"/>
        <v>2961.499999999998</v>
      </c>
      <c r="N78" s="3"/>
    </row>
    <row r="79" spans="1:14" ht="15">
      <c r="A79" s="4">
        <v>88</v>
      </c>
      <c r="B79" s="7" t="s">
        <v>79</v>
      </c>
      <c r="C79" s="14">
        <v>27270</v>
      </c>
      <c r="D79" s="14">
        <v>30268</v>
      </c>
      <c r="E79" s="103">
        <v>30116</v>
      </c>
      <c r="F79" s="41">
        <f t="shared" si="12"/>
        <v>0.002548291330724062</v>
      </c>
      <c r="G79" s="17">
        <f t="shared" si="13"/>
        <v>0.10436376971030437</v>
      </c>
      <c r="H79" s="10">
        <f t="shared" si="14"/>
        <v>2846</v>
      </c>
      <c r="I79" s="35">
        <f t="shared" si="15"/>
        <v>0.003305946405567372</v>
      </c>
      <c r="J79" s="3">
        <v>29800.27</v>
      </c>
      <c r="K79" s="14">
        <v>29338.14</v>
      </c>
      <c r="L79" s="35">
        <f t="shared" si="16"/>
        <v>-0.01550757761590754</v>
      </c>
      <c r="M79" s="14">
        <f t="shared" si="17"/>
        <v>-462.130000000001</v>
      </c>
      <c r="N79" s="3"/>
    </row>
    <row r="80" spans="1:14" ht="15">
      <c r="A80" s="4">
        <v>90</v>
      </c>
      <c r="B80" s="7" t="s">
        <v>80</v>
      </c>
      <c r="C80" s="14">
        <v>10091</v>
      </c>
      <c r="D80" s="14">
        <v>11095</v>
      </c>
      <c r="E80" s="103">
        <v>10591</v>
      </c>
      <c r="F80" s="41">
        <f t="shared" si="12"/>
        <v>0.0008961666052496528</v>
      </c>
      <c r="G80" s="17">
        <f t="shared" si="13"/>
        <v>0.04954910316123278</v>
      </c>
      <c r="H80" s="10">
        <f t="shared" si="14"/>
        <v>500</v>
      </c>
      <c r="I80" s="35">
        <f t="shared" si="15"/>
        <v>0.0005808057634517519</v>
      </c>
      <c r="J80" s="3">
        <v>11280.19</v>
      </c>
      <c r="K80" s="14">
        <v>11005.75</v>
      </c>
      <c r="L80" s="35">
        <f t="shared" si="16"/>
        <v>-0.02432937743069935</v>
      </c>
      <c r="M80" s="14">
        <f t="shared" si="17"/>
        <v>-274.4400000000005</v>
      </c>
      <c r="N80" s="3"/>
    </row>
    <row r="81" spans="1:14" ht="15">
      <c r="A81" s="4">
        <v>91</v>
      </c>
      <c r="B81" s="7" t="s">
        <v>81</v>
      </c>
      <c r="C81" s="14">
        <v>1683</v>
      </c>
      <c r="D81" s="14">
        <v>2194</v>
      </c>
      <c r="E81" s="103">
        <v>1770</v>
      </c>
      <c r="F81" s="41">
        <f t="shared" si="12"/>
        <v>0.00014977007754620765</v>
      </c>
      <c r="G81" s="17">
        <f t="shared" si="13"/>
        <v>0.05169340463458111</v>
      </c>
      <c r="H81" s="10">
        <f t="shared" si="14"/>
        <v>87</v>
      </c>
      <c r="I81" s="35">
        <f t="shared" si="15"/>
        <v>0.00010106020284060483</v>
      </c>
      <c r="J81" s="3">
        <v>1942.832</v>
      </c>
      <c r="K81" s="14">
        <v>1906.678</v>
      </c>
      <c r="L81" s="35">
        <f t="shared" si="16"/>
        <v>-0.018608917291870832</v>
      </c>
      <c r="M81" s="14">
        <f t="shared" si="17"/>
        <v>-36.153999999999996</v>
      </c>
      <c r="N81" s="3"/>
    </row>
    <row r="82" spans="1:14" ht="15">
      <c r="A82" s="4">
        <v>92</v>
      </c>
      <c r="B82" s="7" t="s">
        <v>82</v>
      </c>
      <c r="C82" s="14">
        <v>21703</v>
      </c>
      <c r="D82" s="14">
        <v>13549</v>
      </c>
      <c r="E82" s="103">
        <v>12794</v>
      </c>
      <c r="F82" s="41">
        <f t="shared" si="12"/>
        <v>0.001082575351483718</v>
      </c>
      <c r="G82" s="17">
        <f t="shared" si="13"/>
        <v>-0.4104962447587891</v>
      </c>
      <c r="H82" s="10">
        <f t="shared" si="14"/>
        <v>-8909</v>
      </c>
      <c r="I82" s="35">
        <f t="shared" si="15"/>
        <v>-0.010348797093183315</v>
      </c>
      <c r="J82" s="3">
        <v>14145.52</v>
      </c>
      <c r="K82" s="14">
        <v>13351.96</v>
      </c>
      <c r="L82" s="35">
        <f t="shared" si="16"/>
        <v>-0.05609974041251232</v>
      </c>
      <c r="M82" s="14">
        <f t="shared" si="17"/>
        <v>-793.5600000000013</v>
      </c>
      <c r="N82" s="3"/>
    </row>
    <row r="83" spans="1:14" ht="15">
      <c r="A83" s="4">
        <v>93</v>
      </c>
      <c r="B83" s="7" t="s">
        <v>83</v>
      </c>
      <c r="C83" s="14">
        <v>42498</v>
      </c>
      <c r="D83" s="14">
        <v>48520</v>
      </c>
      <c r="E83" s="103">
        <v>50125</v>
      </c>
      <c r="F83" s="41">
        <f t="shared" si="12"/>
        <v>0.004241370133900372</v>
      </c>
      <c r="G83" s="17">
        <f t="shared" si="13"/>
        <v>0.1794672690479552</v>
      </c>
      <c r="H83" s="10">
        <f t="shared" si="14"/>
        <v>7627</v>
      </c>
      <c r="I83" s="35">
        <f t="shared" si="15"/>
        <v>0.008859611115693023</v>
      </c>
      <c r="J83" s="3">
        <v>50092.78</v>
      </c>
      <c r="K83" s="14">
        <v>51146.16</v>
      </c>
      <c r="L83" s="35">
        <f t="shared" si="16"/>
        <v>0.021028579368124602</v>
      </c>
      <c r="M83" s="14">
        <f t="shared" si="17"/>
        <v>1053.3800000000047</v>
      </c>
      <c r="N83" s="3"/>
    </row>
    <row r="84" spans="1:14" ht="15">
      <c r="A84" s="4">
        <v>94</v>
      </c>
      <c r="B84" s="7" t="s">
        <v>84</v>
      </c>
      <c r="C84" s="14">
        <v>31880</v>
      </c>
      <c r="D84" s="14">
        <v>36919</v>
      </c>
      <c r="E84" s="103">
        <v>37096</v>
      </c>
      <c r="F84" s="41">
        <f t="shared" si="12"/>
        <v>0.0031389100546068472</v>
      </c>
      <c r="G84" s="17">
        <f t="shared" si="13"/>
        <v>0.16361355081555834</v>
      </c>
      <c r="H84" s="10">
        <f t="shared" si="14"/>
        <v>5216</v>
      </c>
      <c r="I84" s="35">
        <f t="shared" si="15"/>
        <v>0.0060589657243286755</v>
      </c>
      <c r="J84" s="3">
        <v>36883.17</v>
      </c>
      <c r="K84" s="14">
        <v>37771.41</v>
      </c>
      <c r="L84" s="35">
        <f t="shared" si="16"/>
        <v>0.024082528698048604</v>
      </c>
      <c r="M84" s="14">
        <f t="shared" si="17"/>
        <v>888.2400000000052</v>
      </c>
      <c r="N84" s="3"/>
    </row>
    <row r="85" spans="1:14" ht="15">
      <c r="A85" s="4">
        <v>95</v>
      </c>
      <c r="B85" s="7" t="s">
        <v>85</v>
      </c>
      <c r="C85" s="14">
        <v>79987</v>
      </c>
      <c r="D85" s="14">
        <v>73061</v>
      </c>
      <c r="E85" s="103">
        <v>70779</v>
      </c>
      <c r="F85" s="41">
        <f t="shared" si="12"/>
        <v>0.005989026168724877</v>
      </c>
      <c r="G85" s="17">
        <f t="shared" si="13"/>
        <v>-0.11511870678985335</v>
      </c>
      <c r="H85" s="10">
        <f t="shared" si="14"/>
        <v>-9208</v>
      </c>
      <c r="I85" s="35">
        <f t="shared" si="15"/>
        <v>-0.010696118939727463</v>
      </c>
      <c r="J85" s="3">
        <v>73585.73</v>
      </c>
      <c r="K85" s="14">
        <v>71812.84</v>
      </c>
      <c r="L85" s="35">
        <f t="shared" si="16"/>
        <v>-0.02409285061111712</v>
      </c>
      <c r="M85" s="14">
        <f t="shared" si="17"/>
        <v>-1772.8899999999994</v>
      </c>
      <c r="N85" s="3"/>
    </row>
    <row r="86" spans="1:14" ht="15">
      <c r="A86" s="4">
        <v>96</v>
      </c>
      <c r="B86" s="7" t="s">
        <v>86</v>
      </c>
      <c r="C86" s="14">
        <v>283002</v>
      </c>
      <c r="D86" s="14">
        <v>313809</v>
      </c>
      <c r="E86" s="103">
        <v>311870</v>
      </c>
      <c r="F86" s="41">
        <f t="shared" si="12"/>
        <v>0.02638914920018971</v>
      </c>
      <c r="G86" s="17">
        <f t="shared" si="13"/>
        <v>0.10200634624490286</v>
      </c>
      <c r="H86" s="10">
        <f t="shared" si="14"/>
        <v>28868</v>
      </c>
      <c r="I86" s="35">
        <f t="shared" si="15"/>
        <v>0.033533401558650346</v>
      </c>
      <c r="J86" s="3">
        <v>307020.9</v>
      </c>
      <c r="K86" s="14">
        <v>309308.7</v>
      </c>
      <c r="L86" s="35">
        <f t="shared" si="16"/>
        <v>0.007451609971829241</v>
      </c>
      <c r="M86" s="14">
        <f t="shared" si="17"/>
        <v>2287.7999999999884</v>
      </c>
      <c r="N86" s="3"/>
    </row>
    <row r="87" spans="1:14" ht="15">
      <c r="A87" s="4">
        <v>97</v>
      </c>
      <c r="B87" s="7" t="s">
        <v>87</v>
      </c>
      <c r="C87" s="14">
        <v>4387</v>
      </c>
      <c r="D87" s="14">
        <v>10838</v>
      </c>
      <c r="E87" s="103">
        <v>12109</v>
      </c>
      <c r="F87" s="41">
        <f t="shared" si="12"/>
        <v>0.0010246134853147055</v>
      </c>
      <c r="G87" s="17">
        <f t="shared" si="13"/>
        <v>1.7602005926601323</v>
      </c>
      <c r="H87" s="10">
        <f t="shared" si="14"/>
        <v>7722</v>
      </c>
      <c r="I87" s="35">
        <f t="shared" si="15"/>
        <v>0.008969964210748856</v>
      </c>
      <c r="J87" s="3">
        <v>11544.13</v>
      </c>
      <c r="K87" s="14">
        <v>12230.63</v>
      </c>
      <c r="L87" s="35">
        <f t="shared" si="16"/>
        <v>0.0594674522896052</v>
      </c>
      <c r="M87" s="14">
        <f t="shared" si="17"/>
        <v>686.5</v>
      </c>
      <c r="N87" s="3"/>
    </row>
    <row r="88" spans="1:14" ht="15">
      <c r="A88" s="4">
        <v>98</v>
      </c>
      <c r="B88" s="7" t="s">
        <v>88</v>
      </c>
      <c r="C88" s="14">
        <v>2714</v>
      </c>
      <c r="D88" s="14">
        <v>2253</v>
      </c>
      <c r="E88" s="103">
        <v>1967</v>
      </c>
      <c r="F88" s="41">
        <f t="shared" si="12"/>
        <v>0.00016643940256123757</v>
      </c>
      <c r="G88" s="17">
        <f t="shared" si="13"/>
        <v>-0.27523949889462046</v>
      </c>
      <c r="H88" s="10">
        <f t="shared" si="14"/>
        <v>-747</v>
      </c>
      <c r="I88" s="35">
        <f t="shared" si="15"/>
        <v>-0.0008677238105969173</v>
      </c>
      <c r="J88" s="3">
        <v>2195.374</v>
      </c>
      <c r="K88" s="14">
        <v>1956.83</v>
      </c>
      <c r="L88" s="35">
        <f t="shared" si="16"/>
        <v>-0.10865756814100919</v>
      </c>
      <c r="M88" s="14">
        <f t="shared" si="17"/>
        <v>-238.54399999999987</v>
      </c>
      <c r="N88" s="3"/>
    </row>
    <row r="89" spans="1:14" ht="15.75" thickBot="1">
      <c r="A89" s="5">
        <v>99</v>
      </c>
      <c r="B89" s="8" t="s">
        <v>89</v>
      </c>
      <c r="C89" s="14">
        <v>3664</v>
      </c>
      <c r="D89" s="14">
        <v>3517</v>
      </c>
      <c r="E89" s="103">
        <v>3602</v>
      </c>
      <c r="F89" s="41">
        <f t="shared" si="12"/>
        <v>0.00030478633859968364</v>
      </c>
      <c r="G89" s="17">
        <f t="shared" si="13"/>
        <v>-0.016921397379912665</v>
      </c>
      <c r="H89" s="10">
        <f t="shared" si="14"/>
        <v>-62</v>
      </c>
      <c r="I89" s="66">
        <f t="shared" si="15"/>
        <v>-7.201991466801723E-05</v>
      </c>
      <c r="J89" s="3">
        <v>3566.67</v>
      </c>
      <c r="K89" s="19">
        <v>3554.85</v>
      </c>
      <c r="L89" s="35">
        <f t="shared" si="16"/>
        <v>-0.003314015594377995</v>
      </c>
      <c r="M89" s="14">
        <f t="shared" si="17"/>
        <v>-11.820000000000164</v>
      </c>
      <c r="N89" s="3"/>
    </row>
    <row r="90" spans="1:14" s="65" customFormat="1" ht="15.75" thickBot="1">
      <c r="A90" s="164" t="s">
        <v>90</v>
      </c>
      <c r="B90" s="165"/>
      <c r="C90" s="55">
        <v>10957242</v>
      </c>
      <c r="D90" s="55">
        <v>11939620</v>
      </c>
      <c r="E90" s="55">
        <v>11818115</v>
      </c>
      <c r="F90" s="43">
        <f t="shared" si="12"/>
        <v>1</v>
      </c>
      <c r="G90" s="26">
        <f t="shared" si="13"/>
        <v>0.0785665772463545</v>
      </c>
      <c r="H90" s="55">
        <f t="shared" si="14"/>
        <v>860873</v>
      </c>
      <c r="I90" s="67">
        <f t="shared" si="15"/>
        <v>1</v>
      </c>
      <c r="J90" s="56">
        <v>12126109</v>
      </c>
      <c r="K90" s="55">
        <v>12208879</v>
      </c>
      <c r="L90" s="37">
        <f t="shared" si="16"/>
        <v>0.006825767441147032</v>
      </c>
      <c r="M90" s="55">
        <f t="shared" si="17"/>
        <v>82770</v>
      </c>
      <c r="N90" s="3"/>
    </row>
    <row r="91" spans="5:11" ht="15">
      <c r="E91" s="3"/>
      <c r="J91" s="99"/>
      <c r="K91" s="99"/>
    </row>
    <row r="92" ht="15">
      <c r="D92" s="3"/>
    </row>
  </sheetData>
  <sheetProtection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0" sqref="A20"/>
    </sheetView>
  </sheetViews>
  <sheetFormatPr defaultColWidth="8.8515625" defaultRowHeight="15"/>
  <cols>
    <col min="1" max="1" width="13.7109375" style="0" bestFit="1" customWidth="1"/>
    <col min="2" max="2" width="34.421875" style="0" bestFit="1" customWidth="1"/>
    <col min="3" max="3" width="11.28125" style="0" bestFit="1" customWidth="1"/>
    <col min="4" max="4" width="12.00390625" style="0" bestFit="1" customWidth="1"/>
    <col min="5" max="5" width="11.28125" style="0" bestFit="1" customWidth="1"/>
    <col min="6" max="6" width="17.8515625" style="0" customWidth="1"/>
    <col min="7" max="7" width="27.140625" style="0" customWidth="1"/>
    <col min="8" max="8" width="26.421875" style="0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45.75" thickBot="1">
      <c r="A1" s="39" t="s">
        <v>1</v>
      </c>
      <c r="B1" s="18" t="s">
        <v>91</v>
      </c>
      <c r="C1" s="143">
        <v>40909</v>
      </c>
      <c r="D1" s="95">
        <v>41244</v>
      </c>
      <c r="E1" s="104">
        <v>41275</v>
      </c>
      <c r="F1" s="42" t="s">
        <v>285</v>
      </c>
      <c r="G1" s="120" t="s">
        <v>292</v>
      </c>
      <c r="H1" s="72" t="s">
        <v>293</v>
      </c>
      <c r="I1" s="42" t="s">
        <v>288</v>
      </c>
      <c r="J1" s="72" t="s">
        <v>284</v>
      </c>
      <c r="K1" s="123" t="s">
        <v>289</v>
      </c>
      <c r="L1" s="53" t="s">
        <v>294</v>
      </c>
      <c r="M1" s="15" t="s">
        <v>295</v>
      </c>
    </row>
    <row r="2" spans="1:14" ht="15">
      <c r="A2" s="98">
        <v>1</v>
      </c>
      <c r="B2" s="6" t="s">
        <v>2</v>
      </c>
      <c r="C2" s="14">
        <v>11529</v>
      </c>
      <c r="D2" s="13">
        <v>13009</v>
      </c>
      <c r="E2" s="102">
        <v>13212</v>
      </c>
      <c r="F2" s="40">
        <f aca="true" t="shared" si="0" ref="F2:F33">E2/$E$90</f>
        <v>0.00867921206523467</v>
      </c>
      <c r="G2" s="16">
        <f aca="true" t="shared" si="1" ref="G2:G33">(E2-C2)/C2</f>
        <v>0.14597970335675253</v>
      </c>
      <c r="H2" s="14">
        <f aca="true" t="shared" si="2" ref="H2:H33">E2-C2</f>
        <v>1683</v>
      </c>
      <c r="I2" s="45">
        <f aca="true" t="shared" si="3" ref="I2:I33">H2/$H$90</f>
        <v>0.017777918620864495</v>
      </c>
      <c r="J2" s="118">
        <v>13231.64</v>
      </c>
      <c r="K2" s="128">
        <v>13421.71</v>
      </c>
      <c r="L2" s="45">
        <f aca="true" t="shared" si="4" ref="L2:L33">(K2-J2)/J2</f>
        <v>0.014364810408989341</v>
      </c>
      <c r="M2" s="14">
        <f aca="true" t="shared" si="5" ref="M2:M33">K2-J2</f>
        <v>190.0699999999997</v>
      </c>
      <c r="N2" s="3"/>
    </row>
    <row r="3" spans="1:14" ht="15">
      <c r="A3" s="97">
        <v>2</v>
      </c>
      <c r="B3" s="7" t="s">
        <v>3</v>
      </c>
      <c r="C3" s="121">
        <v>1954</v>
      </c>
      <c r="D3" s="14">
        <v>2581</v>
      </c>
      <c r="E3" s="103">
        <v>2204</v>
      </c>
      <c r="F3" s="41">
        <f t="shared" si="0"/>
        <v>0.0014478491819389355</v>
      </c>
      <c r="G3" s="17">
        <f t="shared" si="1"/>
        <v>0.12794268167860798</v>
      </c>
      <c r="H3" s="14">
        <f t="shared" si="2"/>
        <v>250</v>
      </c>
      <c r="I3" s="35">
        <f t="shared" si="3"/>
        <v>0.0026408078759454093</v>
      </c>
      <c r="J3" s="118">
        <v>2368.349</v>
      </c>
      <c r="K3" s="118">
        <v>2473.951</v>
      </c>
      <c r="L3" s="35">
        <f t="shared" si="4"/>
        <v>0.04458886760354992</v>
      </c>
      <c r="M3" s="14">
        <f t="shared" si="5"/>
        <v>105.60199999999986</v>
      </c>
      <c r="N3" s="3"/>
    </row>
    <row r="4" spans="1:14" ht="15">
      <c r="A4" s="97">
        <v>3</v>
      </c>
      <c r="B4" s="7" t="s">
        <v>4</v>
      </c>
      <c r="C4" s="121">
        <v>999</v>
      </c>
      <c r="D4" s="14">
        <v>1132</v>
      </c>
      <c r="E4" s="103">
        <v>1194</v>
      </c>
      <c r="F4" s="41">
        <f t="shared" si="0"/>
        <v>0.0007843611266946864</v>
      </c>
      <c r="G4" s="17">
        <f t="shared" si="1"/>
        <v>0.19519519519519518</v>
      </c>
      <c r="H4" s="14">
        <f t="shared" si="2"/>
        <v>195</v>
      </c>
      <c r="I4" s="35">
        <f t="shared" si="3"/>
        <v>0.0020598301432374192</v>
      </c>
      <c r="J4" s="118">
        <v>1138.002</v>
      </c>
      <c r="K4" s="118">
        <v>1168.026</v>
      </c>
      <c r="L4" s="35">
        <f t="shared" si="4"/>
        <v>0.026383081927799878</v>
      </c>
      <c r="M4" s="14">
        <f t="shared" si="5"/>
        <v>30.024000000000115</v>
      </c>
      <c r="N4" s="3"/>
    </row>
    <row r="5" spans="1:14" ht="15">
      <c r="A5" s="97">
        <v>5</v>
      </c>
      <c r="B5" s="7" t="s">
        <v>5</v>
      </c>
      <c r="C5" s="121">
        <v>730</v>
      </c>
      <c r="D5" s="14">
        <v>756</v>
      </c>
      <c r="E5" s="103">
        <v>779</v>
      </c>
      <c r="F5" s="41">
        <f t="shared" si="0"/>
        <v>0.0005117397970646237</v>
      </c>
      <c r="G5" s="17">
        <f t="shared" si="1"/>
        <v>0.06712328767123288</v>
      </c>
      <c r="H5" s="14">
        <f t="shared" si="2"/>
        <v>49</v>
      </c>
      <c r="I5" s="35">
        <f t="shared" si="3"/>
        <v>0.0005175983436853002</v>
      </c>
      <c r="J5" s="118">
        <v>749.3769</v>
      </c>
      <c r="K5" s="118">
        <v>770.0289</v>
      </c>
      <c r="L5" s="35">
        <f t="shared" si="4"/>
        <v>0.02755889593073932</v>
      </c>
      <c r="M5" s="14">
        <f t="shared" si="5"/>
        <v>20.652000000000044</v>
      </c>
      <c r="N5" s="3"/>
    </row>
    <row r="6" spans="1:14" ht="15">
      <c r="A6" s="97">
        <v>6</v>
      </c>
      <c r="B6" s="7" t="s">
        <v>6</v>
      </c>
      <c r="C6" s="121">
        <v>52</v>
      </c>
      <c r="D6" s="14">
        <v>54</v>
      </c>
      <c r="E6" s="103">
        <v>51</v>
      </c>
      <c r="F6" s="41">
        <f t="shared" si="0"/>
        <v>3.350286219550168E-05</v>
      </c>
      <c r="G6" s="17">
        <f t="shared" si="1"/>
        <v>-0.019230769230769232</v>
      </c>
      <c r="H6" s="14">
        <f t="shared" si="2"/>
        <v>-1</v>
      </c>
      <c r="I6" s="35">
        <f t="shared" si="3"/>
        <v>-1.0563231503781636E-05</v>
      </c>
      <c r="J6" s="118">
        <v>51.65014</v>
      </c>
      <c r="K6" s="118">
        <v>50.38311</v>
      </c>
      <c r="L6" s="35">
        <f t="shared" si="4"/>
        <v>-0.024531008047606422</v>
      </c>
      <c r="M6" s="14">
        <f t="shared" si="5"/>
        <v>-1.2670299999999983</v>
      </c>
      <c r="N6" s="3"/>
    </row>
    <row r="7" spans="1:14" ht="15">
      <c r="A7" s="97">
        <v>7</v>
      </c>
      <c r="B7" s="7" t="s">
        <v>7</v>
      </c>
      <c r="C7" s="121">
        <v>929</v>
      </c>
      <c r="D7" s="14">
        <v>924</v>
      </c>
      <c r="E7" s="103">
        <v>944</v>
      </c>
      <c r="F7" s="41">
        <f t="shared" si="0"/>
        <v>0.0006201314100500704</v>
      </c>
      <c r="G7" s="17">
        <f t="shared" si="1"/>
        <v>0.016146393972012917</v>
      </c>
      <c r="H7" s="14">
        <f>E7-C7</f>
        <v>15</v>
      </c>
      <c r="I7" s="35">
        <f t="shared" si="3"/>
        <v>0.00015844847255672454</v>
      </c>
      <c r="J7" s="118">
        <v>954.2224</v>
      </c>
      <c r="K7" s="118">
        <v>973.6222</v>
      </c>
      <c r="L7" s="35">
        <f t="shared" si="4"/>
        <v>0.02033048060913266</v>
      </c>
      <c r="M7" s="14">
        <f t="shared" si="5"/>
        <v>19.399800000000027</v>
      </c>
      <c r="N7" s="3"/>
    </row>
    <row r="8" spans="1:14" ht="15">
      <c r="A8" s="97">
        <v>8</v>
      </c>
      <c r="B8" s="7" t="s">
        <v>8</v>
      </c>
      <c r="C8" s="121">
        <v>4347</v>
      </c>
      <c r="D8" s="14">
        <v>4621</v>
      </c>
      <c r="E8" s="103">
        <v>4532</v>
      </c>
      <c r="F8" s="41">
        <f t="shared" si="0"/>
        <v>0.0029771563033336003</v>
      </c>
      <c r="G8" s="17">
        <f t="shared" si="1"/>
        <v>0.04255808603634691</v>
      </c>
      <c r="H8" s="14">
        <f t="shared" si="2"/>
        <v>185</v>
      </c>
      <c r="I8" s="35">
        <f>H8/$H$90</f>
        <v>0.0019541978281996026</v>
      </c>
      <c r="J8" s="118">
        <v>4630.09</v>
      </c>
      <c r="K8" s="118">
        <v>4662.437</v>
      </c>
      <c r="L8" s="35">
        <f>(K8-J8)/J8</f>
        <v>0.006986257286575369</v>
      </c>
      <c r="M8" s="14">
        <f t="shared" si="5"/>
        <v>32.34699999999975</v>
      </c>
      <c r="N8" s="3"/>
    </row>
    <row r="9" spans="1:14" ht="15">
      <c r="A9" s="97">
        <v>9</v>
      </c>
      <c r="B9" s="7" t="s">
        <v>9</v>
      </c>
      <c r="C9" s="121">
        <v>265</v>
      </c>
      <c r="D9" s="14">
        <v>343</v>
      </c>
      <c r="E9" s="103">
        <v>363</v>
      </c>
      <c r="F9" s="41">
        <f t="shared" si="0"/>
        <v>0.00023846154856798258</v>
      </c>
      <c r="G9" s="17">
        <f>(E9-C9)/C9</f>
        <v>0.36981132075471695</v>
      </c>
      <c r="H9" s="14">
        <f t="shared" si="2"/>
        <v>98</v>
      </c>
      <c r="I9" s="35">
        <f t="shared" si="3"/>
        <v>0.0010351966873706005</v>
      </c>
      <c r="J9" s="118">
        <v>347.0837</v>
      </c>
      <c r="K9" s="118">
        <v>368.1824</v>
      </c>
      <c r="L9" s="35">
        <f t="shared" si="4"/>
        <v>0.06078850721022033</v>
      </c>
      <c r="M9" s="14">
        <f t="shared" si="5"/>
        <v>21.09869999999995</v>
      </c>
      <c r="N9" s="3"/>
    </row>
    <row r="10" spans="1:14" ht="15">
      <c r="A10" s="4">
        <v>10</v>
      </c>
      <c r="B10" s="7" t="s">
        <v>10</v>
      </c>
      <c r="C10" s="121">
        <v>39324</v>
      </c>
      <c r="D10" s="14">
        <v>40493</v>
      </c>
      <c r="E10" s="103">
        <v>40237</v>
      </c>
      <c r="F10" s="41">
        <f t="shared" si="0"/>
        <v>0.02643244443451767</v>
      </c>
      <c r="G10" s="17">
        <f t="shared" si="1"/>
        <v>0.023217373614077916</v>
      </c>
      <c r="H10" s="14">
        <f t="shared" si="2"/>
        <v>913</v>
      </c>
      <c r="I10" s="35">
        <f t="shared" si="3"/>
        <v>0.009644230362952635</v>
      </c>
      <c r="J10" s="118">
        <v>40471</v>
      </c>
      <c r="K10" s="118">
        <v>40501.06</v>
      </c>
      <c r="L10" s="35">
        <f t="shared" si="4"/>
        <v>0.0007427540708160825</v>
      </c>
      <c r="M10" s="14">
        <f t="shared" si="5"/>
        <v>30.05999999999767</v>
      </c>
      <c r="N10" s="3"/>
    </row>
    <row r="11" spans="1:14" ht="15">
      <c r="A11" s="4">
        <v>11</v>
      </c>
      <c r="B11" s="7" t="s">
        <v>11</v>
      </c>
      <c r="C11" s="121">
        <v>571</v>
      </c>
      <c r="D11" s="14">
        <v>605</v>
      </c>
      <c r="E11" s="103">
        <v>613</v>
      </c>
      <c r="F11" s="41">
        <f t="shared" si="0"/>
        <v>0.0004026912652125987</v>
      </c>
      <c r="G11" s="17">
        <f t="shared" si="1"/>
        <v>0.07355516637478109</v>
      </c>
      <c r="H11" s="14">
        <f t="shared" si="2"/>
        <v>42</v>
      </c>
      <c r="I11" s="35">
        <f t="shared" si="3"/>
        <v>0.00044365572315882877</v>
      </c>
      <c r="J11" s="118">
        <v>603.9806</v>
      </c>
      <c r="K11" s="118">
        <v>614.0098</v>
      </c>
      <c r="L11" s="35">
        <f t="shared" si="4"/>
        <v>0.016605169106425042</v>
      </c>
      <c r="M11" s="14">
        <f t="shared" si="5"/>
        <v>10.02920000000006</v>
      </c>
      <c r="N11" s="3"/>
    </row>
    <row r="12" spans="1:14" ht="15">
      <c r="A12" s="4">
        <v>12</v>
      </c>
      <c r="B12" s="7" t="s">
        <v>12</v>
      </c>
      <c r="C12" s="121">
        <v>54</v>
      </c>
      <c r="D12" s="14">
        <v>53</v>
      </c>
      <c r="E12" s="103">
        <v>54</v>
      </c>
      <c r="F12" s="41">
        <f t="shared" si="0"/>
        <v>3.5473618795237074E-05</v>
      </c>
      <c r="G12" s="17">
        <f t="shared" si="1"/>
        <v>0</v>
      </c>
      <c r="H12" s="14">
        <f t="shared" si="2"/>
        <v>0</v>
      </c>
      <c r="I12" s="35">
        <f t="shared" si="3"/>
        <v>0</v>
      </c>
      <c r="J12" s="118">
        <v>52.73099</v>
      </c>
      <c r="K12" s="118">
        <v>54.45105</v>
      </c>
      <c r="L12" s="35">
        <f t="shared" si="4"/>
        <v>0.03261952790948935</v>
      </c>
      <c r="M12" s="14">
        <f t="shared" si="5"/>
        <v>1.7200600000000037</v>
      </c>
      <c r="N12" s="3"/>
    </row>
    <row r="13" spans="1:14" ht="15">
      <c r="A13" s="4">
        <v>13</v>
      </c>
      <c r="B13" s="7" t="s">
        <v>13</v>
      </c>
      <c r="C13" s="121">
        <v>16133</v>
      </c>
      <c r="D13" s="14">
        <v>17313</v>
      </c>
      <c r="E13" s="103">
        <v>18055</v>
      </c>
      <c r="F13" s="41">
        <f t="shared" si="0"/>
        <v>0.011860670136074175</v>
      </c>
      <c r="G13" s="17">
        <f t="shared" si="1"/>
        <v>0.11913469286555507</v>
      </c>
      <c r="H13" s="14">
        <f t="shared" si="2"/>
        <v>1922</v>
      </c>
      <c r="I13" s="35">
        <f t="shared" si="3"/>
        <v>0.020302530950268308</v>
      </c>
      <c r="J13" s="118">
        <v>17455.93</v>
      </c>
      <c r="K13" s="118">
        <v>18255.94</v>
      </c>
      <c r="L13" s="35">
        <f t="shared" si="4"/>
        <v>0.04583027085924373</v>
      </c>
      <c r="M13" s="14">
        <f t="shared" si="5"/>
        <v>800.0099999999984</v>
      </c>
      <c r="N13" s="3"/>
    </row>
    <row r="14" spans="1:14" ht="15">
      <c r="A14" s="4">
        <v>14</v>
      </c>
      <c r="B14" s="7" t="s">
        <v>14</v>
      </c>
      <c r="C14" s="121">
        <v>30350</v>
      </c>
      <c r="D14" s="14">
        <v>33977</v>
      </c>
      <c r="E14" s="103">
        <v>32885</v>
      </c>
      <c r="F14" s="41">
        <f t="shared" si="0"/>
        <v>0.0216027769274328</v>
      </c>
      <c r="G14" s="17">
        <f t="shared" si="1"/>
        <v>0.08352553542009884</v>
      </c>
      <c r="H14" s="14">
        <f t="shared" si="2"/>
        <v>2535</v>
      </c>
      <c r="I14" s="35">
        <f t="shared" si="3"/>
        <v>0.02677779186208645</v>
      </c>
      <c r="J14" s="118">
        <v>34136.48</v>
      </c>
      <c r="K14" s="118">
        <v>34068.51</v>
      </c>
      <c r="L14" s="35">
        <f t="shared" si="4"/>
        <v>-0.0019911250369106935</v>
      </c>
      <c r="M14" s="14">
        <f t="shared" si="5"/>
        <v>-67.97000000000116</v>
      </c>
      <c r="N14" s="3"/>
    </row>
    <row r="15" spans="1:14" ht="15">
      <c r="A15" s="4">
        <v>15</v>
      </c>
      <c r="B15" s="7" t="s">
        <v>15</v>
      </c>
      <c r="C15" s="121">
        <v>5787</v>
      </c>
      <c r="D15" s="14">
        <v>6425</v>
      </c>
      <c r="E15" s="103">
        <v>6472</v>
      </c>
      <c r="F15" s="41">
        <f t="shared" si="0"/>
        <v>0.004251578904495822</v>
      </c>
      <c r="G15" s="17">
        <f t="shared" si="1"/>
        <v>0.11836875756004839</v>
      </c>
      <c r="H15" s="14">
        <f t="shared" si="2"/>
        <v>685</v>
      </c>
      <c r="I15" s="35">
        <f t="shared" si="3"/>
        <v>0.007235813580090422</v>
      </c>
      <c r="J15" s="118">
        <v>6543.014</v>
      </c>
      <c r="K15" s="118">
        <v>6595.851</v>
      </c>
      <c r="L15" s="35">
        <f t="shared" si="4"/>
        <v>0.00807533042111778</v>
      </c>
      <c r="M15" s="14">
        <f t="shared" si="5"/>
        <v>52.836999999999534</v>
      </c>
      <c r="N15" s="3"/>
    </row>
    <row r="16" spans="1:14" ht="15">
      <c r="A16" s="4">
        <v>16</v>
      </c>
      <c r="B16" s="7" t="s">
        <v>16</v>
      </c>
      <c r="C16" s="121">
        <v>11179</v>
      </c>
      <c r="D16" s="14">
        <v>11061</v>
      </c>
      <c r="E16" s="103">
        <v>10931</v>
      </c>
      <c r="F16" s="41">
        <f t="shared" si="0"/>
        <v>0.007180780130569194</v>
      </c>
      <c r="G16" s="17">
        <f t="shared" si="1"/>
        <v>-0.02218445299221755</v>
      </c>
      <c r="H16" s="14">
        <f t="shared" si="2"/>
        <v>-248</v>
      </c>
      <c r="I16" s="35">
        <f t="shared" si="3"/>
        <v>-0.002619681412937846</v>
      </c>
      <c r="J16" s="118">
        <v>11236.3</v>
      </c>
      <c r="K16" s="118">
        <v>11204.58</v>
      </c>
      <c r="L16" s="35">
        <f t="shared" si="4"/>
        <v>-0.002822993334104585</v>
      </c>
      <c r="M16" s="14">
        <f t="shared" si="5"/>
        <v>-31.719999999999345</v>
      </c>
      <c r="N16" s="3"/>
    </row>
    <row r="17" spans="1:14" ht="15">
      <c r="A17" s="4">
        <v>17</v>
      </c>
      <c r="B17" s="7" t="s">
        <v>17</v>
      </c>
      <c r="C17" s="121">
        <v>1962</v>
      </c>
      <c r="D17" s="14">
        <v>2009</v>
      </c>
      <c r="E17" s="103">
        <v>2003</v>
      </c>
      <c r="F17" s="41">
        <f t="shared" si="0"/>
        <v>0.0013158084897566642</v>
      </c>
      <c r="G17" s="17">
        <f t="shared" si="1"/>
        <v>0.02089704383282365</v>
      </c>
      <c r="H17" s="14">
        <f t="shared" si="2"/>
        <v>41</v>
      </c>
      <c r="I17" s="35">
        <f t="shared" si="3"/>
        <v>0.0004330924916550471</v>
      </c>
      <c r="J17" s="118">
        <v>1991.045</v>
      </c>
      <c r="K17" s="118">
        <v>2009.827</v>
      </c>
      <c r="L17" s="35">
        <f t="shared" si="4"/>
        <v>0.009433237320100714</v>
      </c>
      <c r="M17" s="14">
        <f t="shared" si="5"/>
        <v>18.781999999999925</v>
      </c>
      <c r="N17" s="3"/>
    </row>
    <row r="18" spans="1:14" ht="15">
      <c r="A18" s="4">
        <v>18</v>
      </c>
      <c r="B18" s="7" t="s">
        <v>18</v>
      </c>
      <c r="C18" s="121">
        <v>9062</v>
      </c>
      <c r="D18" s="14">
        <v>9190</v>
      </c>
      <c r="E18" s="103">
        <v>9172</v>
      </c>
      <c r="F18" s="41">
        <f t="shared" si="0"/>
        <v>0.006025259844257675</v>
      </c>
      <c r="G18" s="17">
        <f t="shared" si="1"/>
        <v>0.012138600750386228</v>
      </c>
      <c r="H18" s="14">
        <f t="shared" si="2"/>
        <v>110</v>
      </c>
      <c r="I18" s="35">
        <f t="shared" si="3"/>
        <v>0.00116195546541598</v>
      </c>
      <c r="J18" s="118">
        <v>9317.883</v>
      </c>
      <c r="K18" s="118">
        <v>9329.225</v>
      </c>
      <c r="L18" s="35">
        <f t="shared" si="4"/>
        <v>0.0012172292783672594</v>
      </c>
      <c r="M18" s="14">
        <f t="shared" si="5"/>
        <v>11.342000000000553</v>
      </c>
      <c r="N18" s="3"/>
    </row>
    <row r="19" spans="1:14" ht="15">
      <c r="A19" s="4">
        <v>19</v>
      </c>
      <c r="B19" s="7" t="s">
        <v>19</v>
      </c>
      <c r="C19" s="121">
        <v>372</v>
      </c>
      <c r="D19" s="14">
        <v>371</v>
      </c>
      <c r="E19" s="103">
        <v>359</v>
      </c>
      <c r="F19" s="41">
        <f t="shared" si="0"/>
        <v>0.0002358338731016687</v>
      </c>
      <c r="G19" s="17">
        <f t="shared" si="1"/>
        <v>-0.03494623655913978</v>
      </c>
      <c r="H19" s="14">
        <f t="shared" si="2"/>
        <v>-13</v>
      </c>
      <c r="I19" s="35">
        <f t="shared" si="3"/>
        <v>-0.0001373220095491613</v>
      </c>
      <c r="J19" s="118">
        <v>369.23</v>
      </c>
      <c r="K19" s="118">
        <v>361.957</v>
      </c>
      <c r="L19" s="35">
        <f t="shared" si="4"/>
        <v>-0.019697749370311254</v>
      </c>
      <c r="M19" s="14">
        <f t="shared" si="5"/>
        <v>-7.273000000000025</v>
      </c>
      <c r="N19" s="3"/>
    </row>
    <row r="20" spans="1:14" ht="15">
      <c r="A20" s="4">
        <v>20</v>
      </c>
      <c r="B20" s="7" t="s">
        <v>20</v>
      </c>
      <c r="C20" s="121">
        <v>4440</v>
      </c>
      <c r="D20" s="14">
        <v>4524</v>
      </c>
      <c r="E20" s="103">
        <v>4452</v>
      </c>
      <c r="F20" s="41">
        <f t="shared" si="0"/>
        <v>0.0029246027940073235</v>
      </c>
      <c r="G20" s="17">
        <f t="shared" si="1"/>
        <v>0.002702702702702703</v>
      </c>
      <c r="H20" s="14">
        <f t="shared" si="2"/>
        <v>12</v>
      </c>
      <c r="I20" s="35">
        <f t="shared" si="3"/>
        <v>0.00012675877804537965</v>
      </c>
      <c r="J20" s="118">
        <v>4478.392</v>
      </c>
      <c r="K20" s="118">
        <v>4458.66</v>
      </c>
      <c r="L20" s="35">
        <f t="shared" si="4"/>
        <v>-0.004406045741417896</v>
      </c>
      <c r="M20" s="14">
        <f t="shared" si="5"/>
        <v>-19.73199999999997</v>
      </c>
      <c r="N20" s="3"/>
    </row>
    <row r="21" spans="1:14" ht="15">
      <c r="A21" s="4">
        <v>21</v>
      </c>
      <c r="B21" s="7" t="s">
        <v>21</v>
      </c>
      <c r="C21" s="121">
        <v>208</v>
      </c>
      <c r="D21" s="14">
        <v>272</v>
      </c>
      <c r="E21" s="103">
        <v>279</v>
      </c>
      <c r="F21" s="41">
        <f t="shared" si="0"/>
        <v>0.00018328036377539156</v>
      </c>
      <c r="G21" s="17">
        <f t="shared" si="1"/>
        <v>0.34134615384615385</v>
      </c>
      <c r="H21" s="14">
        <f t="shared" si="2"/>
        <v>71</v>
      </c>
      <c r="I21" s="35">
        <f t="shared" si="3"/>
        <v>0.0007499894367684962</v>
      </c>
      <c r="J21" s="118">
        <v>270.9455</v>
      </c>
      <c r="K21" s="118">
        <v>282.5768</v>
      </c>
      <c r="L21" s="35">
        <f t="shared" si="4"/>
        <v>0.04292855943353926</v>
      </c>
      <c r="M21" s="14">
        <f t="shared" si="5"/>
        <v>11.63130000000001</v>
      </c>
      <c r="N21" s="3"/>
    </row>
    <row r="22" spans="1:14" ht="15">
      <c r="A22" s="4">
        <v>22</v>
      </c>
      <c r="B22" s="7" t="s">
        <v>22</v>
      </c>
      <c r="C22" s="121">
        <v>10999</v>
      </c>
      <c r="D22" s="14">
        <v>11652</v>
      </c>
      <c r="E22" s="103">
        <v>11778</v>
      </c>
      <c r="F22" s="41">
        <f t="shared" si="0"/>
        <v>0.007737190410561153</v>
      </c>
      <c r="G22" s="17">
        <f t="shared" si="1"/>
        <v>0.07082462042003819</v>
      </c>
      <c r="H22" s="14">
        <f t="shared" si="2"/>
        <v>779</v>
      </c>
      <c r="I22" s="35">
        <f t="shared" si="3"/>
        <v>0.008228757341445896</v>
      </c>
      <c r="J22" s="118">
        <v>11606.74</v>
      </c>
      <c r="K22" s="118">
        <v>11888.83</v>
      </c>
      <c r="L22" s="35">
        <f t="shared" si="4"/>
        <v>0.024303981996667466</v>
      </c>
      <c r="M22" s="14">
        <f t="shared" si="5"/>
        <v>282.09000000000015</v>
      </c>
      <c r="N22" s="3"/>
    </row>
    <row r="23" spans="1:14" ht="15">
      <c r="A23" s="4">
        <v>23</v>
      </c>
      <c r="B23" s="7" t="s">
        <v>23</v>
      </c>
      <c r="C23" s="121">
        <v>12405</v>
      </c>
      <c r="D23" s="14">
        <v>12980</v>
      </c>
      <c r="E23" s="103">
        <v>12781</v>
      </c>
      <c r="F23" s="41">
        <f t="shared" si="0"/>
        <v>0.008396080033739354</v>
      </c>
      <c r="G23" s="17">
        <f t="shared" si="1"/>
        <v>0.03031035872632003</v>
      </c>
      <c r="H23" s="14">
        <f t="shared" si="2"/>
        <v>376</v>
      </c>
      <c r="I23" s="35">
        <f t="shared" si="3"/>
        <v>0.003971775045421896</v>
      </c>
      <c r="J23" s="118">
        <v>13068.03</v>
      </c>
      <c r="K23" s="118">
        <v>13075.07</v>
      </c>
      <c r="L23" s="35">
        <f t="shared" si="4"/>
        <v>0.0005387193019911229</v>
      </c>
      <c r="M23" s="14">
        <f t="shared" si="5"/>
        <v>7.039999999999054</v>
      </c>
      <c r="N23" s="3"/>
    </row>
    <row r="24" spans="1:14" ht="15">
      <c r="A24" s="4">
        <v>24</v>
      </c>
      <c r="B24" s="7" t="s">
        <v>24</v>
      </c>
      <c r="C24" s="121">
        <v>8988</v>
      </c>
      <c r="D24" s="14">
        <v>9063</v>
      </c>
      <c r="E24" s="103">
        <v>9097</v>
      </c>
      <c r="F24" s="41">
        <f t="shared" si="0"/>
        <v>0.00597599092926429</v>
      </c>
      <c r="G24" s="17">
        <f t="shared" si="1"/>
        <v>0.012127280818869605</v>
      </c>
      <c r="H24" s="14">
        <f t="shared" si="2"/>
        <v>109</v>
      </c>
      <c r="I24" s="35">
        <f t="shared" si="3"/>
        <v>0.0011513922339121984</v>
      </c>
      <c r="J24" s="118">
        <v>9084.852</v>
      </c>
      <c r="K24" s="118">
        <v>9217.612</v>
      </c>
      <c r="L24" s="35">
        <f t="shared" si="4"/>
        <v>0.014613336573892275</v>
      </c>
      <c r="M24" s="14">
        <f t="shared" si="5"/>
        <v>132.7599999999984</v>
      </c>
      <c r="N24" s="3"/>
    </row>
    <row r="25" spans="1:14" ht="15">
      <c r="A25" s="4">
        <v>25</v>
      </c>
      <c r="B25" s="7" t="s">
        <v>25</v>
      </c>
      <c r="C25" s="121">
        <v>30236</v>
      </c>
      <c r="D25" s="14">
        <v>31038</v>
      </c>
      <c r="E25" s="103">
        <v>31297</v>
      </c>
      <c r="F25" s="41">
        <f t="shared" si="0"/>
        <v>0.020559589767306197</v>
      </c>
      <c r="G25" s="17">
        <f t="shared" si="1"/>
        <v>0.035090620452440796</v>
      </c>
      <c r="H25" s="14">
        <f t="shared" si="2"/>
        <v>1061</v>
      </c>
      <c r="I25" s="35">
        <f t="shared" si="3"/>
        <v>0.011207588625512317</v>
      </c>
      <c r="J25" s="118">
        <v>30992.33</v>
      </c>
      <c r="K25" s="118">
        <v>31535.74</v>
      </c>
      <c r="L25" s="35">
        <f t="shared" si="4"/>
        <v>0.017533693013723067</v>
      </c>
      <c r="M25" s="14">
        <f t="shared" si="5"/>
        <v>543.4099999999999</v>
      </c>
      <c r="N25" s="3"/>
    </row>
    <row r="26" spans="1:14" ht="15">
      <c r="A26" s="4">
        <v>26</v>
      </c>
      <c r="B26" s="7" t="s">
        <v>26</v>
      </c>
      <c r="C26" s="121">
        <v>2052</v>
      </c>
      <c r="D26" s="14">
        <v>1785</v>
      </c>
      <c r="E26" s="103">
        <v>1749</v>
      </c>
      <c r="F26" s="41">
        <f t="shared" si="0"/>
        <v>0.0011489510976457342</v>
      </c>
      <c r="G26" s="17">
        <f t="shared" si="1"/>
        <v>-0.1476608187134503</v>
      </c>
      <c r="H26" s="14">
        <f t="shared" si="2"/>
        <v>-303</v>
      </c>
      <c r="I26" s="35">
        <f t="shared" si="3"/>
        <v>-0.003200659145645836</v>
      </c>
      <c r="J26" s="118">
        <v>1781.328</v>
      </c>
      <c r="K26" s="118">
        <v>1773.826</v>
      </c>
      <c r="L26" s="35">
        <f t="shared" si="4"/>
        <v>-0.00421146470498412</v>
      </c>
      <c r="M26" s="14">
        <f t="shared" si="5"/>
        <v>-7.501999999999953</v>
      </c>
      <c r="N26" s="3"/>
    </row>
    <row r="27" spans="1:14" ht="15">
      <c r="A27" s="4">
        <v>27</v>
      </c>
      <c r="B27" s="7" t="s">
        <v>27</v>
      </c>
      <c r="C27" s="121">
        <v>4558</v>
      </c>
      <c r="D27" s="14">
        <v>4565</v>
      </c>
      <c r="E27" s="103">
        <v>4672</v>
      </c>
      <c r="F27" s="41">
        <f t="shared" si="0"/>
        <v>0.0030691249446545854</v>
      </c>
      <c r="G27" s="17">
        <f t="shared" si="1"/>
        <v>0.025010969723562967</v>
      </c>
      <c r="H27" s="14">
        <f t="shared" si="2"/>
        <v>114</v>
      </c>
      <c r="I27" s="35">
        <f t="shared" si="3"/>
        <v>0.0012042083914311065</v>
      </c>
      <c r="J27" s="118">
        <v>4596.561</v>
      </c>
      <c r="K27" s="118">
        <v>4704.632</v>
      </c>
      <c r="L27" s="35">
        <f t="shared" si="4"/>
        <v>0.023511272884227996</v>
      </c>
      <c r="M27" s="14">
        <f t="shared" si="5"/>
        <v>108.07099999999991</v>
      </c>
      <c r="N27" s="3"/>
    </row>
    <row r="28" spans="1:14" ht="15">
      <c r="A28" s="4">
        <v>28</v>
      </c>
      <c r="B28" s="7" t="s">
        <v>28</v>
      </c>
      <c r="C28" s="121">
        <v>15939</v>
      </c>
      <c r="D28" s="14">
        <v>16171</v>
      </c>
      <c r="E28" s="103">
        <v>15712</v>
      </c>
      <c r="F28" s="41">
        <f t="shared" si="0"/>
        <v>0.010321509231680832</v>
      </c>
      <c r="G28" s="17">
        <f t="shared" si="1"/>
        <v>-0.014241796850492502</v>
      </c>
      <c r="H28" s="14">
        <f t="shared" si="2"/>
        <v>-227</v>
      </c>
      <c r="I28" s="35">
        <f t="shared" si="3"/>
        <v>-0.0023978535513584317</v>
      </c>
      <c r="J28" s="118">
        <v>16177.91</v>
      </c>
      <c r="K28" s="118">
        <v>15916.26</v>
      </c>
      <c r="L28" s="35">
        <f t="shared" si="4"/>
        <v>-0.016173288144142206</v>
      </c>
      <c r="M28" s="14">
        <f t="shared" si="5"/>
        <v>-261.64999999999964</v>
      </c>
      <c r="N28" s="3"/>
    </row>
    <row r="29" spans="1:14" ht="15">
      <c r="A29" s="4">
        <v>29</v>
      </c>
      <c r="B29" s="7" t="s">
        <v>29</v>
      </c>
      <c r="C29" s="121">
        <v>2835</v>
      </c>
      <c r="D29" s="14">
        <v>3188</v>
      </c>
      <c r="E29" s="103">
        <v>3253</v>
      </c>
      <c r="F29" s="41">
        <f t="shared" si="0"/>
        <v>0.0021369570729797447</v>
      </c>
      <c r="G29" s="17">
        <f t="shared" si="1"/>
        <v>0.1474426807760141</v>
      </c>
      <c r="H29" s="14">
        <f t="shared" si="2"/>
        <v>418</v>
      </c>
      <c r="I29" s="35">
        <f t="shared" si="3"/>
        <v>0.004415430768580724</v>
      </c>
      <c r="J29" s="118">
        <v>3187.903</v>
      </c>
      <c r="K29" s="118">
        <v>3250.853</v>
      </c>
      <c r="L29" s="35">
        <f t="shared" si="4"/>
        <v>0.019746523027833744</v>
      </c>
      <c r="M29" s="14">
        <f t="shared" si="5"/>
        <v>62.95000000000027</v>
      </c>
      <c r="N29" s="3"/>
    </row>
    <row r="30" spans="1:14" ht="15">
      <c r="A30" s="4">
        <v>30</v>
      </c>
      <c r="B30" s="7" t="s">
        <v>30</v>
      </c>
      <c r="C30" s="121">
        <v>1086</v>
      </c>
      <c r="D30" s="14">
        <v>1087</v>
      </c>
      <c r="E30" s="103">
        <v>1098</v>
      </c>
      <c r="F30" s="41">
        <f t="shared" si="0"/>
        <v>0.0007212969155031538</v>
      </c>
      <c r="G30" s="17">
        <f t="shared" si="1"/>
        <v>0.011049723756906077</v>
      </c>
      <c r="H30" s="14">
        <f t="shared" si="2"/>
        <v>12</v>
      </c>
      <c r="I30" s="35">
        <f t="shared" si="3"/>
        <v>0.00012675877804537965</v>
      </c>
      <c r="J30" s="118">
        <v>1093.755</v>
      </c>
      <c r="K30" s="118">
        <v>1097.464</v>
      </c>
      <c r="L30" s="35">
        <f t="shared" si="4"/>
        <v>0.003391070212250305</v>
      </c>
      <c r="M30" s="14">
        <f t="shared" si="5"/>
        <v>3.7089999999998327</v>
      </c>
      <c r="N30" s="3"/>
    </row>
    <row r="31" spans="1:14" ht="15">
      <c r="A31" s="4">
        <v>31</v>
      </c>
      <c r="B31" s="7" t="s">
        <v>31</v>
      </c>
      <c r="C31" s="121">
        <v>17069</v>
      </c>
      <c r="D31" s="14">
        <v>19471</v>
      </c>
      <c r="E31" s="103">
        <v>19687</v>
      </c>
      <c r="F31" s="41">
        <f t="shared" si="0"/>
        <v>0.012932761726330228</v>
      </c>
      <c r="G31" s="17">
        <f t="shared" si="1"/>
        <v>0.15337746792430723</v>
      </c>
      <c r="H31" s="14">
        <f t="shared" si="2"/>
        <v>2618</v>
      </c>
      <c r="I31" s="35">
        <f t="shared" si="3"/>
        <v>0.027654540076900325</v>
      </c>
      <c r="J31" s="118">
        <v>19544.21</v>
      </c>
      <c r="K31" s="118">
        <v>19904.19</v>
      </c>
      <c r="L31" s="35">
        <f t="shared" si="4"/>
        <v>0.018418754198813846</v>
      </c>
      <c r="M31" s="14">
        <f t="shared" si="5"/>
        <v>359.97999999999956</v>
      </c>
      <c r="N31" s="3"/>
    </row>
    <row r="32" spans="1:14" ht="15">
      <c r="A32" s="4">
        <v>32</v>
      </c>
      <c r="B32" s="7" t="s">
        <v>32</v>
      </c>
      <c r="C32" s="121">
        <v>5429</v>
      </c>
      <c r="D32" s="14">
        <v>5763</v>
      </c>
      <c r="E32" s="103">
        <v>5752</v>
      </c>
      <c r="F32" s="41">
        <f t="shared" si="0"/>
        <v>0.003778597320559327</v>
      </c>
      <c r="G32" s="17">
        <f t="shared" si="1"/>
        <v>0.05949530300239455</v>
      </c>
      <c r="H32" s="14">
        <f t="shared" si="2"/>
        <v>323</v>
      </c>
      <c r="I32" s="35">
        <f t="shared" si="3"/>
        <v>0.0034119237757214687</v>
      </c>
      <c r="J32" s="118">
        <v>5799.914</v>
      </c>
      <c r="K32" s="118">
        <v>5824.939</v>
      </c>
      <c r="L32" s="35">
        <f t="shared" si="4"/>
        <v>0.004314719149284032</v>
      </c>
      <c r="M32" s="14">
        <f t="shared" si="5"/>
        <v>25.025000000000546</v>
      </c>
      <c r="N32" s="3"/>
    </row>
    <row r="33" spans="1:14" ht="15">
      <c r="A33" s="4">
        <v>33</v>
      </c>
      <c r="B33" s="7" t="s">
        <v>33</v>
      </c>
      <c r="C33" s="121">
        <v>19348</v>
      </c>
      <c r="D33" s="14">
        <v>19755</v>
      </c>
      <c r="E33" s="103">
        <v>19549</v>
      </c>
      <c r="F33" s="41">
        <f t="shared" si="0"/>
        <v>0.0128421069227424</v>
      </c>
      <c r="G33" s="17">
        <f t="shared" si="1"/>
        <v>0.010388670663634483</v>
      </c>
      <c r="H33" s="14">
        <f t="shared" si="2"/>
        <v>201</v>
      </c>
      <c r="I33" s="35">
        <f t="shared" si="3"/>
        <v>0.002123209532260109</v>
      </c>
      <c r="J33" s="118">
        <v>19697.93</v>
      </c>
      <c r="K33" s="118">
        <v>19723.59</v>
      </c>
      <c r="L33" s="35">
        <f t="shared" si="4"/>
        <v>0.0013026749511242987</v>
      </c>
      <c r="M33" s="14">
        <f t="shared" si="5"/>
        <v>25.659999999999854</v>
      </c>
      <c r="N33" s="3"/>
    </row>
    <row r="34" spans="1:14" ht="15">
      <c r="A34" s="4">
        <v>35</v>
      </c>
      <c r="B34" s="7" t="s">
        <v>34</v>
      </c>
      <c r="C34" s="121">
        <v>40443</v>
      </c>
      <c r="D34" s="14">
        <v>37564</v>
      </c>
      <c r="E34" s="103">
        <v>37289</v>
      </c>
      <c r="F34" s="41">
        <f aca="true" t="shared" si="6" ref="F34:F65">E34/$E$90</f>
        <v>0.024495847615844356</v>
      </c>
      <c r="G34" s="17">
        <f aca="true" t="shared" si="7" ref="G34:G65">(E34-C34)/C34</f>
        <v>-0.07798630170857751</v>
      </c>
      <c r="H34" s="14">
        <f aca="true" t="shared" si="8" ref="H34:H65">E34-C34</f>
        <v>-3154</v>
      </c>
      <c r="I34" s="35">
        <f aca="true" t="shared" si="9" ref="I34:I65">H34/$H$90</f>
        <v>-0.03331643216292728</v>
      </c>
      <c r="J34" s="118">
        <v>36764.15</v>
      </c>
      <c r="K34" s="118">
        <v>36434.87</v>
      </c>
      <c r="L34" s="35">
        <f aca="true" t="shared" si="10" ref="L34:L65">(K34-J34)/J34</f>
        <v>-0.008956551423057485</v>
      </c>
      <c r="M34" s="14">
        <f aca="true" t="shared" si="11" ref="M34:M65">K34-J34</f>
        <v>-329.27999999999884</v>
      </c>
      <c r="N34" s="3"/>
    </row>
    <row r="35" spans="1:14" ht="15">
      <c r="A35" s="4">
        <v>36</v>
      </c>
      <c r="B35" s="7" t="s">
        <v>35</v>
      </c>
      <c r="C35" s="121">
        <v>1137</v>
      </c>
      <c r="D35" s="14">
        <v>1196</v>
      </c>
      <c r="E35" s="103">
        <v>1184</v>
      </c>
      <c r="F35" s="41">
        <f t="shared" si="6"/>
        <v>0.0007777919380289018</v>
      </c>
      <c r="G35" s="17">
        <f t="shared" si="7"/>
        <v>0.04133685136323659</v>
      </c>
      <c r="H35" s="14">
        <f t="shared" si="8"/>
        <v>47</v>
      </c>
      <c r="I35" s="35">
        <f t="shared" si="9"/>
        <v>0.000496471880677737</v>
      </c>
      <c r="J35" s="118">
        <v>1238.346</v>
      </c>
      <c r="K35" s="118">
        <v>1276.524</v>
      </c>
      <c r="L35" s="35">
        <f t="shared" si="10"/>
        <v>0.030829832696193053</v>
      </c>
      <c r="M35" s="14">
        <f t="shared" si="11"/>
        <v>38.177999999999884</v>
      </c>
      <c r="N35" s="3"/>
    </row>
    <row r="36" spans="1:14" ht="15">
      <c r="A36" s="4">
        <v>37</v>
      </c>
      <c r="B36" s="7" t="s">
        <v>36</v>
      </c>
      <c r="C36" s="121">
        <v>262</v>
      </c>
      <c r="D36" s="14">
        <v>298</v>
      </c>
      <c r="E36" s="103">
        <v>283</v>
      </c>
      <c r="F36" s="41">
        <f t="shared" si="6"/>
        <v>0.0001859080392417054</v>
      </c>
      <c r="G36" s="17">
        <f t="shared" si="7"/>
        <v>0.08015267175572519</v>
      </c>
      <c r="H36" s="14">
        <f t="shared" si="8"/>
        <v>21</v>
      </c>
      <c r="I36" s="35">
        <f t="shared" si="9"/>
        <v>0.00022182786157941438</v>
      </c>
      <c r="J36" s="118">
        <v>292.7649</v>
      </c>
      <c r="K36" s="118">
        <v>304.1775</v>
      </c>
      <c r="L36" s="35">
        <f t="shared" si="10"/>
        <v>0.03898213207935786</v>
      </c>
      <c r="M36" s="14">
        <f t="shared" si="11"/>
        <v>11.412599999999998</v>
      </c>
      <c r="N36" s="3"/>
    </row>
    <row r="37" spans="1:14" ht="15">
      <c r="A37" s="4">
        <v>38</v>
      </c>
      <c r="B37" s="7" t="s">
        <v>37</v>
      </c>
      <c r="C37" s="121">
        <v>3146</v>
      </c>
      <c r="D37" s="14">
        <v>3357</v>
      </c>
      <c r="E37" s="103">
        <v>3399</v>
      </c>
      <c r="F37" s="41">
        <f t="shared" si="6"/>
        <v>0.0022328672275002005</v>
      </c>
      <c r="G37" s="17">
        <f t="shared" si="7"/>
        <v>0.08041958041958042</v>
      </c>
      <c r="H37" s="14">
        <f t="shared" si="8"/>
        <v>253</v>
      </c>
      <c r="I37" s="35">
        <f t="shared" si="9"/>
        <v>0.002672497570456754</v>
      </c>
      <c r="J37" s="118">
        <v>3361.462</v>
      </c>
      <c r="K37" s="118">
        <v>3411.983</v>
      </c>
      <c r="L37" s="35">
        <f t="shared" si="10"/>
        <v>0.015029472295090704</v>
      </c>
      <c r="M37" s="14">
        <f t="shared" si="11"/>
        <v>50.521000000000186</v>
      </c>
      <c r="N37" s="3"/>
    </row>
    <row r="38" spans="1:14" ht="15">
      <c r="A38" s="4">
        <v>39</v>
      </c>
      <c r="B38" s="7" t="s">
        <v>38</v>
      </c>
      <c r="C38" s="121">
        <v>190</v>
      </c>
      <c r="D38" s="14">
        <v>182</v>
      </c>
      <c r="E38" s="103">
        <v>178</v>
      </c>
      <c r="F38" s="41">
        <f t="shared" si="6"/>
        <v>0.00011693155825096666</v>
      </c>
      <c r="G38" s="17">
        <f t="shared" si="7"/>
        <v>-0.06315789473684211</v>
      </c>
      <c r="H38" s="14">
        <f t="shared" si="8"/>
        <v>-12</v>
      </c>
      <c r="I38" s="35">
        <f t="shared" si="9"/>
        <v>-0.00012675877804537965</v>
      </c>
      <c r="J38" s="118">
        <v>177.9999</v>
      </c>
      <c r="K38" s="118">
        <v>186.2102</v>
      </c>
      <c r="L38" s="35">
        <f t="shared" si="10"/>
        <v>0.04612530681197006</v>
      </c>
      <c r="M38" s="14">
        <f t="shared" si="11"/>
        <v>8.21029999999999</v>
      </c>
      <c r="N38" s="3"/>
    </row>
    <row r="39" spans="1:14" ht="15">
      <c r="A39" s="4">
        <v>41</v>
      </c>
      <c r="B39" s="7" t="s">
        <v>39</v>
      </c>
      <c r="C39" s="121">
        <v>108823</v>
      </c>
      <c r="D39" s="14">
        <v>118035</v>
      </c>
      <c r="E39" s="103">
        <v>110931</v>
      </c>
      <c r="F39" s="41">
        <f t="shared" si="6"/>
        <v>0.07287266678841563</v>
      </c>
      <c r="G39" s="17">
        <f t="shared" si="7"/>
        <v>0.01937090504764618</v>
      </c>
      <c r="H39" s="14">
        <f>E39-C39</f>
        <v>2108</v>
      </c>
      <c r="I39" s="35">
        <f t="shared" si="9"/>
        <v>0.02226729200997169</v>
      </c>
      <c r="J39" s="118">
        <v>115923.3</v>
      </c>
      <c r="K39" s="118">
        <v>116292.5</v>
      </c>
      <c r="L39" s="35">
        <f t="shared" si="10"/>
        <v>0.0031848644750451125</v>
      </c>
      <c r="M39" s="14">
        <f t="shared" si="11"/>
        <v>369.1999999999971</v>
      </c>
      <c r="N39" s="3"/>
    </row>
    <row r="40" spans="1:14" ht="15">
      <c r="A40" s="4">
        <v>42</v>
      </c>
      <c r="B40" s="7" t="s">
        <v>40</v>
      </c>
      <c r="C40" s="121">
        <v>10702</v>
      </c>
      <c r="D40" s="14">
        <v>13830</v>
      </c>
      <c r="E40" s="103">
        <v>11761</v>
      </c>
      <c r="F40" s="41">
        <f t="shared" si="6"/>
        <v>0.007726022789829319</v>
      </c>
      <c r="G40" s="17">
        <f t="shared" si="7"/>
        <v>0.0989534666417492</v>
      </c>
      <c r="H40" s="14">
        <f t="shared" si="8"/>
        <v>1059</v>
      </c>
      <c r="I40" s="35">
        <f t="shared" si="9"/>
        <v>0.011186462162504754</v>
      </c>
      <c r="J40" s="118">
        <v>13983.26</v>
      </c>
      <c r="K40" s="118">
        <v>14289.97</v>
      </c>
      <c r="L40" s="35">
        <f t="shared" si="10"/>
        <v>0.02193408404048835</v>
      </c>
      <c r="M40" s="14">
        <f t="shared" si="11"/>
        <v>306.7099999999991</v>
      </c>
      <c r="N40" s="3"/>
    </row>
    <row r="41" spans="1:14" ht="15">
      <c r="A41" s="4">
        <v>43</v>
      </c>
      <c r="B41" s="7" t="s">
        <v>41</v>
      </c>
      <c r="C41" s="121">
        <v>46574</v>
      </c>
      <c r="D41" s="14">
        <v>54068</v>
      </c>
      <c r="E41" s="103">
        <v>52517</v>
      </c>
      <c r="F41" s="41">
        <f t="shared" si="6"/>
        <v>0.034499408116101214</v>
      </c>
      <c r="G41" s="17">
        <f t="shared" si="7"/>
        <v>0.12760338386224074</v>
      </c>
      <c r="H41" s="14">
        <f t="shared" si="8"/>
        <v>5943</v>
      </c>
      <c r="I41" s="35">
        <f t="shared" si="9"/>
        <v>0.06277728482697427</v>
      </c>
      <c r="J41" s="118">
        <v>53431.95</v>
      </c>
      <c r="K41" s="118">
        <v>54177.79</v>
      </c>
      <c r="L41" s="35">
        <f t="shared" si="10"/>
        <v>0.013958689510676737</v>
      </c>
      <c r="M41" s="14">
        <f t="shared" si="11"/>
        <v>745.8400000000038</v>
      </c>
      <c r="N41" s="3"/>
    </row>
    <row r="42" spans="1:14" ht="15">
      <c r="A42" s="4">
        <v>45</v>
      </c>
      <c r="B42" s="7" t="s">
        <v>42</v>
      </c>
      <c r="C42" s="121">
        <v>29605</v>
      </c>
      <c r="D42" s="14">
        <v>33723</v>
      </c>
      <c r="E42" s="103">
        <v>33997</v>
      </c>
      <c r="F42" s="41">
        <f t="shared" si="6"/>
        <v>0.022333270707068052</v>
      </c>
      <c r="G42" s="17">
        <f t="shared" si="7"/>
        <v>0.1483533186961662</v>
      </c>
      <c r="H42" s="14">
        <f t="shared" si="8"/>
        <v>4392</v>
      </c>
      <c r="I42" s="35">
        <f t="shared" si="9"/>
        <v>0.04639371276460895</v>
      </c>
      <c r="J42" s="118">
        <v>34254.89</v>
      </c>
      <c r="K42" s="118">
        <v>34570.57</v>
      </c>
      <c r="L42" s="35">
        <f t="shared" si="10"/>
        <v>0.009215618558401452</v>
      </c>
      <c r="M42" s="14">
        <f t="shared" si="11"/>
        <v>315.6800000000003</v>
      </c>
      <c r="N42" s="3"/>
    </row>
    <row r="43" spans="1:14" ht="15">
      <c r="A43" s="4">
        <v>46</v>
      </c>
      <c r="B43" s="7" t="s">
        <v>43</v>
      </c>
      <c r="C43" s="121">
        <v>91828</v>
      </c>
      <c r="D43" s="14">
        <v>97009</v>
      </c>
      <c r="E43" s="103">
        <v>95474</v>
      </c>
      <c r="F43" s="41">
        <f t="shared" si="6"/>
        <v>0.06271867186771231</v>
      </c>
      <c r="G43" s="17">
        <f t="shared" si="7"/>
        <v>0.03970466524371651</v>
      </c>
      <c r="H43" s="14">
        <f t="shared" si="8"/>
        <v>3646</v>
      </c>
      <c r="I43" s="35">
        <f t="shared" si="9"/>
        <v>0.03851354206278785</v>
      </c>
      <c r="J43" s="118">
        <v>96706.7</v>
      </c>
      <c r="K43" s="118">
        <v>96037.67</v>
      </c>
      <c r="L43" s="35">
        <f t="shared" si="10"/>
        <v>-0.006918134937910185</v>
      </c>
      <c r="M43" s="14">
        <f t="shared" si="11"/>
        <v>-669.0299999999988</v>
      </c>
      <c r="N43" s="3"/>
    </row>
    <row r="44" spans="1:14" ht="15">
      <c r="A44" s="4">
        <v>47</v>
      </c>
      <c r="B44" s="7" t="s">
        <v>44</v>
      </c>
      <c r="C44" s="121">
        <v>250019</v>
      </c>
      <c r="D44" s="14">
        <v>263688</v>
      </c>
      <c r="E44" s="103">
        <v>262273</v>
      </c>
      <c r="F44" s="41">
        <f t="shared" si="6"/>
        <v>0.1722920818941336</v>
      </c>
      <c r="G44" s="17">
        <f t="shared" si="7"/>
        <v>0.0490122750670949</v>
      </c>
      <c r="H44" s="14">
        <f t="shared" si="8"/>
        <v>12254</v>
      </c>
      <c r="I44" s="35">
        <f t="shared" si="9"/>
        <v>0.12944183884734017</v>
      </c>
      <c r="J44" s="118">
        <v>264376</v>
      </c>
      <c r="K44" s="118">
        <v>265089.9</v>
      </c>
      <c r="L44" s="35">
        <f t="shared" si="10"/>
        <v>0.0027003207552880114</v>
      </c>
      <c r="M44" s="14">
        <f t="shared" si="11"/>
        <v>713.9000000000233</v>
      </c>
      <c r="N44" s="3"/>
    </row>
    <row r="45" spans="1:14" ht="15">
      <c r="A45" s="4">
        <v>49</v>
      </c>
      <c r="B45" s="7" t="s">
        <v>45</v>
      </c>
      <c r="C45" s="121">
        <v>109162</v>
      </c>
      <c r="D45" s="14">
        <v>120073</v>
      </c>
      <c r="E45" s="103">
        <v>119819</v>
      </c>
      <c r="F45" s="41">
        <f t="shared" si="6"/>
        <v>0.07871136167456502</v>
      </c>
      <c r="G45" s="17">
        <f t="shared" si="7"/>
        <v>0.09762554735164251</v>
      </c>
      <c r="H45" s="14">
        <f t="shared" si="8"/>
        <v>10657</v>
      </c>
      <c r="I45" s="35">
        <f t="shared" si="9"/>
        <v>0.11257235813580091</v>
      </c>
      <c r="J45" s="118">
        <v>119668.9</v>
      </c>
      <c r="K45" s="118">
        <v>120494.9</v>
      </c>
      <c r="L45" s="35">
        <f t="shared" si="10"/>
        <v>0.006902378145031834</v>
      </c>
      <c r="M45" s="14">
        <f t="shared" si="11"/>
        <v>826</v>
      </c>
      <c r="N45" s="3"/>
    </row>
    <row r="46" spans="1:14" ht="15">
      <c r="A46" s="4">
        <v>50</v>
      </c>
      <c r="B46" s="7" t="s">
        <v>46</v>
      </c>
      <c r="C46" s="121">
        <v>2119</v>
      </c>
      <c r="D46" s="14">
        <v>2433</v>
      </c>
      <c r="E46" s="103">
        <v>2498</v>
      </c>
      <c r="F46" s="41">
        <f t="shared" si="6"/>
        <v>0.001640983328713004</v>
      </c>
      <c r="G46" s="17">
        <f t="shared" si="7"/>
        <v>0.17885795186408684</v>
      </c>
      <c r="H46" s="14">
        <f t="shared" si="8"/>
        <v>379</v>
      </c>
      <c r="I46" s="35">
        <f t="shared" si="9"/>
        <v>0.0040034647399332405</v>
      </c>
      <c r="J46" s="118">
        <v>2669.584</v>
      </c>
      <c r="K46" s="118">
        <v>2738.211</v>
      </c>
      <c r="L46" s="35">
        <f t="shared" si="10"/>
        <v>0.02570700154031488</v>
      </c>
      <c r="M46" s="14">
        <f t="shared" si="11"/>
        <v>68.62699999999995</v>
      </c>
      <c r="N46" s="3"/>
    </row>
    <row r="47" spans="1:14" ht="15">
      <c r="A47" s="4">
        <v>51</v>
      </c>
      <c r="B47" s="7" t="s">
        <v>47</v>
      </c>
      <c r="C47" s="121">
        <v>157</v>
      </c>
      <c r="D47" s="14">
        <v>175</v>
      </c>
      <c r="E47" s="103">
        <v>231</v>
      </c>
      <c r="F47" s="41">
        <f t="shared" si="6"/>
        <v>0.00015174825817962527</v>
      </c>
      <c r="G47" s="17">
        <f t="shared" si="7"/>
        <v>0.4713375796178344</v>
      </c>
      <c r="H47" s="14">
        <f t="shared" si="8"/>
        <v>74</v>
      </c>
      <c r="I47" s="35">
        <f t="shared" si="9"/>
        <v>0.0007816791312798411</v>
      </c>
      <c r="J47" s="118">
        <v>174.5213</v>
      </c>
      <c r="K47" s="118">
        <v>232.3337</v>
      </c>
      <c r="L47" s="35">
        <f t="shared" si="10"/>
        <v>0.33126271692910836</v>
      </c>
      <c r="M47" s="14">
        <f t="shared" si="11"/>
        <v>57.8124</v>
      </c>
      <c r="N47" s="3"/>
    </row>
    <row r="48" spans="1:14" ht="15">
      <c r="A48" s="4">
        <v>52</v>
      </c>
      <c r="B48" s="7" t="s">
        <v>48</v>
      </c>
      <c r="C48" s="121">
        <v>16002</v>
      </c>
      <c r="D48" s="14">
        <v>16717</v>
      </c>
      <c r="E48" s="103">
        <v>16858</v>
      </c>
      <c r="F48" s="41">
        <f t="shared" si="6"/>
        <v>0.011074338252779752</v>
      </c>
      <c r="G48" s="17">
        <f t="shared" si="7"/>
        <v>0.05349331333583302</v>
      </c>
      <c r="H48" s="14">
        <f t="shared" si="8"/>
        <v>856</v>
      </c>
      <c r="I48" s="35">
        <f t="shared" si="9"/>
        <v>0.009042126167237081</v>
      </c>
      <c r="J48" s="118">
        <v>16798.94</v>
      </c>
      <c r="K48" s="118">
        <v>16984.42</v>
      </c>
      <c r="L48" s="35">
        <f t="shared" si="10"/>
        <v>0.011041172835905097</v>
      </c>
      <c r="M48" s="14">
        <f t="shared" si="11"/>
        <v>185.47999999999956</v>
      </c>
      <c r="N48" s="3"/>
    </row>
    <row r="49" spans="1:14" ht="15">
      <c r="A49" s="4">
        <v>53</v>
      </c>
      <c r="B49" s="7" t="s">
        <v>49</v>
      </c>
      <c r="C49" s="121">
        <v>1706</v>
      </c>
      <c r="D49" s="14">
        <v>1815</v>
      </c>
      <c r="E49" s="103">
        <v>1814</v>
      </c>
      <c r="F49" s="41">
        <f t="shared" si="6"/>
        <v>0.0011916508239733343</v>
      </c>
      <c r="G49" s="17">
        <f t="shared" si="7"/>
        <v>0.06330597889800703</v>
      </c>
      <c r="H49" s="14">
        <f t="shared" si="8"/>
        <v>108</v>
      </c>
      <c r="I49" s="35">
        <f t="shared" si="9"/>
        <v>0.0011408290024084169</v>
      </c>
      <c r="J49" s="118">
        <v>1821.943</v>
      </c>
      <c r="K49" s="118">
        <v>1819.857</v>
      </c>
      <c r="L49" s="35">
        <f t="shared" si="10"/>
        <v>-0.0011449315373752158</v>
      </c>
      <c r="M49" s="14">
        <f t="shared" si="11"/>
        <v>-2.0860000000000127</v>
      </c>
      <c r="N49" s="3"/>
    </row>
    <row r="50" spans="1:14" ht="15">
      <c r="A50" s="4">
        <v>55</v>
      </c>
      <c r="B50" s="7" t="s">
        <v>50</v>
      </c>
      <c r="C50" s="121">
        <v>12253</v>
      </c>
      <c r="D50" s="14">
        <v>14076</v>
      </c>
      <c r="E50" s="103">
        <v>14006</v>
      </c>
      <c r="F50" s="41">
        <f t="shared" si="6"/>
        <v>0.009200805645297972</v>
      </c>
      <c r="G50" s="17">
        <f t="shared" si="7"/>
        <v>0.14306700399902064</v>
      </c>
      <c r="H50" s="14">
        <f t="shared" si="8"/>
        <v>1753</v>
      </c>
      <c r="I50" s="35">
        <f t="shared" si="9"/>
        <v>0.018517344826129208</v>
      </c>
      <c r="J50" s="118">
        <v>14186.38</v>
      </c>
      <c r="K50" s="118">
        <v>14285.86</v>
      </c>
      <c r="L50" s="35">
        <f t="shared" si="10"/>
        <v>0.007012359742231731</v>
      </c>
      <c r="M50" s="14">
        <f t="shared" si="11"/>
        <v>99.48000000000138</v>
      </c>
      <c r="N50" s="3"/>
    </row>
    <row r="51" spans="1:14" ht="15">
      <c r="A51" s="4">
        <v>56</v>
      </c>
      <c r="B51" s="7" t="s">
        <v>51</v>
      </c>
      <c r="C51" s="121">
        <v>70531</v>
      </c>
      <c r="D51" s="14">
        <v>80968</v>
      </c>
      <c r="E51" s="103">
        <v>81089</v>
      </c>
      <c r="F51" s="41">
        <f t="shared" si="6"/>
        <v>0.0532688939719811</v>
      </c>
      <c r="G51" s="17">
        <f t="shared" si="7"/>
        <v>0.14969304277551715</v>
      </c>
      <c r="H51" s="14">
        <f t="shared" si="8"/>
        <v>10558</v>
      </c>
      <c r="I51" s="35">
        <f t="shared" si="9"/>
        <v>0.11152659821692652</v>
      </c>
      <c r="J51" s="118">
        <v>80933.42</v>
      </c>
      <c r="K51" s="118">
        <v>81619.62</v>
      </c>
      <c r="L51" s="35">
        <f t="shared" si="10"/>
        <v>0.008478574116848108</v>
      </c>
      <c r="M51" s="14">
        <f t="shared" si="11"/>
        <v>686.1999999999971</v>
      </c>
      <c r="N51" s="3"/>
    </row>
    <row r="52" spans="1:14" ht="15">
      <c r="A52" s="4">
        <v>58</v>
      </c>
      <c r="B52" s="7" t="s">
        <v>52</v>
      </c>
      <c r="C52" s="121">
        <v>1502</v>
      </c>
      <c r="D52" s="14">
        <v>1722</v>
      </c>
      <c r="E52" s="103">
        <v>1696</v>
      </c>
      <c r="F52" s="41">
        <f t="shared" si="6"/>
        <v>0.0011141343977170756</v>
      </c>
      <c r="G52" s="17">
        <f t="shared" si="7"/>
        <v>0.12916111850865514</v>
      </c>
      <c r="H52" s="14">
        <f t="shared" si="8"/>
        <v>194</v>
      </c>
      <c r="I52" s="35">
        <f t="shared" si="9"/>
        <v>0.0020492669117336375</v>
      </c>
      <c r="J52" s="118">
        <v>1643.015</v>
      </c>
      <c r="K52" s="118">
        <v>1658.25</v>
      </c>
      <c r="L52" s="35">
        <f t="shared" si="10"/>
        <v>0.009272587286178092</v>
      </c>
      <c r="M52" s="14">
        <f t="shared" si="11"/>
        <v>15.2349999999999</v>
      </c>
      <c r="N52" s="3"/>
    </row>
    <row r="53" spans="1:14" ht="15">
      <c r="A53" s="4">
        <v>59</v>
      </c>
      <c r="B53" s="7" t="s">
        <v>53</v>
      </c>
      <c r="C53" s="121">
        <v>1620</v>
      </c>
      <c r="D53" s="14">
        <v>1792</v>
      </c>
      <c r="E53" s="103">
        <v>1763</v>
      </c>
      <c r="F53" s="41">
        <f t="shared" si="6"/>
        <v>0.0011581479617778327</v>
      </c>
      <c r="G53" s="17">
        <f t="shared" si="7"/>
        <v>0.0882716049382716</v>
      </c>
      <c r="H53" s="14">
        <f t="shared" si="8"/>
        <v>143</v>
      </c>
      <c r="I53" s="35">
        <f t="shared" si="9"/>
        <v>0.0015105421050407742</v>
      </c>
      <c r="J53" s="118">
        <v>1785.592</v>
      </c>
      <c r="K53" s="118">
        <v>1770.745</v>
      </c>
      <c r="L53" s="35">
        <f t="shared" si="10"/>
        <v>-0.008314889403626477</v>
      </c>
      <c r="M53" s="14">
        <f t="shared" si="11"/>
        <v>-14.847000000000207</v>
      </c>
      <c r="N53" s="3"/>
    </row>
    <row r="54" spans="1:14" ht="15">
      <c r="A54" s="4">
        <v>60</v>
      </c>
      <c r="B54" s="7" t="s">
        <v>54</v>
      </c>
      <c r="C54" s="121">
        <v>522</v>
      </c>
      <c r="D54" s="14">
        <v>608</v>
      </c>
      <c r="E54" s="103">
        <v>632</v>
      </c>
      <c r="F54" s="41">
        <f t="shared" si="6"/>
        <v>0.0004151727236775895</v>
      </c>
      <c r="G54" s="17">
        <f t="shared" si="7"/>
        <v>0.210727969348659</v>
      </c>
      <c r="H54" s="14">
        <f t="shared" si="8"/>
        <v>110</v>
      </c>
      <c r="I54" s="35">
        <f t="shared" si="9"/>
        <v>0.00116195546541598</v>
      </c>
      <c r="J54" s="118">
        <v>608.0601</v>
      </c>
      <c r="K54" s="118">
        <v>629.1269</v>
      </c>
      <c r="L54" s="35">
        <f t="shared" si="10"/>
        <v>0.03464591740191462</v>
      </c>
      <c r="M54" s="14">
        <f t="shared" si="11"/>
        <v>21.066799999999944</v>
      </c>
      <c r="N54" s="3"/>
    </row>
    <row r="55" spans="1:14" ht="15">
      <c r="A55" s="4">
        <v>61</v>
      </c>
      <c r="B55" s="7" t="s">
        <v>55</v>
      </c>
      <c r="C55" s="121">
        <v>2316</v>
      </c>
      <c r="D55" s="14">
        <v>2743</v>
      </c>
      <c r="E55" s="103">
        <v>3054</v>
      </c>
      <c r="F55" s="41">
        <f t="shared" si="6"/>
        <v>0.00200623021853063</v>
      </c>
      <c r="G55" s="17">
        <f t="shared" si="7"/>
        <v>0.31865284974093266</v>
      </c>
      <c r="H55" s="14">
        <f t="shared" si="8"/>
        <v>738</v>
      </c>
      <c r="I55" s="35">
        <f t="shared" si="9"/>
        <v>0.007795664849790848</v>
      </c>
      <c r="J55" s="118">
        <v>2802.326</v>
      </c>
      <c r="K55" s="118">
        <v>3023.809</v>
      </c>
      <c r="L55" s="35">
        <f t="shared" si="10"/>
        <v>0.079035415579772</v>
      </c>
      <c r="M55" s="14">
        <f t="shared" si="11"/>
        <v>221.48300000000017</v>
      </c>
      <c r="N55" s="3"/>
    </row>
    <row r="56" spans="1:14" ht="15">
      <c r="A56" s="4">
        <v>62</v>
      </c>
      <c r="B56" s="7" t="s">
        <v>56</v>
      </c>
      <c r="C56" s="121">
        <v>4411</v>
      </c>
      <c r="D56" s="14">
        <v>5459</v>
      </c>
      <c r="E56" s="103">
        <v>5402</v>
      </c>
      <c r="F56" s="41">
        <f t="shared" si="6"/>
        <v>0.0035486757172568644</v>
      </c>
      <c r="G56" s="17">
        <f t="shared" si="7"/>
        <v>0.22466560870550895</v>
      </c>
      <c r="H56" s="14">
        <f t="shared" si="8"/>
        <v>991</v>
      </c>
      <c r="I56" s="35">
        <f t="shared" si="9"/>
        <v>0.010468162420247602</v>
      </c>
      <c r="J56" s="118">
        <v>5495.605</v>
      </c>
      <c r="K56" s="118">
        <v>5428.978</v>
      </c>
      <c r="L56" s="35">
        <f t="shared" si="10"/>
        <v>-0.012123687928808476</v>
      </c>
      <c r="M56" s="14">
        <f t="shared" si="11"/>
        <v>-66.6269999999995</v>
      </c>
      <c r="N56" s="3"/>
    </row>
    <row r="57" spans="1:14" ht="15">
      <c r="A57" s="4">
        <v>63</v>
      </c>
      <c r="B57" s="7" t="s">
        <v>57</v>
      </c>
      <c r="C57" s="121">
        <v>1754</v>
      </c>
      <c r="D57" s="14">
        <v>2006</v>
      </c>
      <c r="E57" s="103">
        <v>1978</v>
      </c>
      <c r="F57" s="41">
        <f t="shared" si="6"/>
        <v>0.0012993855180922025</v>
      </c>
      <c r="G57" s="17">
        <f t="shared" si="7"/>
        <v>0.12770809578107184</v>
      </c>
      <c r="H57" s="14">
        <f t="shared" si="8"/>
        <v>224</v>
      </c>
      <c r="I57" s="35">
        <f t="shared" si="9"/>
        <v>0.0023661638568470865</v>
      </c>
      <c r="J57" s="118">
        <v>2033.966</v>
      </c>
      <c r="K57" s="118">
        <v>1971.372</v>
      </c>
      <c r="L57" s="35">
        <f t="shared" si="10"/>
        <v>-0.03077435906008253</v>
      </c>
      <c r="M57" s="14">
        <f t="shared" si="11"/>
        <v>-62.593999999999824</v>
      </c>
      <c r="N57" s="3"/>
    </row>
    <row r="58" spans="1:14" ht="15">
      <c r="A58" s="4">
        <v>64</v>
      </c>
      <c r="B58" s="7" t="s">
        <v>58</v>
      </c>
      <c r="C58" s="121">
        <v>7183</v>
      </c>
      <c r="D58" s="14">
        <v>7192</v>
      </c>
      <c r="E58" s="103">
        <v>7197</v>
      </c>
      <c r="F58" s="41">
        <f t="shared" si="6"/>
        <v>0.004727845082765208</v>
      </c>
      <c r="G58" s="17">
        <f t="shared" si="7"/>
        <v>0.0019490463594598357</v>
      </c>
      <c r="H58" s="14">
        <f t="shared" si="8"/>
        <v>14</v>
      </c>
      <c r="I58" s="35">
        <f t="shared" si="9"/>
        <v>0.0001478852410529429</v>
      </c>
      <c r="J58" s="118">
        <v>7178.828</v>
      </c>
      <c r="K58" s="118">
        <v>7170.468</v>
      </c>
      <c r="L58" s="35">
        <f t="shared" si="10"/>
        <v>-0.0011645354924230782</v>
      </c>
      <c r="M58" s="14">
        <f t="shared" si="11"/>
        <v>-8.360000000000582</v>
      </c>
      <c r="N58" s="3"/>
    </row>
    <row r="59" spans="1:14" ht="15">
      <c r="A59" s="4">
        <v>65</v>
      </c>
      <c r="B59" s="7" t="s">
        <v>59</v>
      </c>
      <c r="C59" s="121">
        <v>4470</v>
      </c>
      <c r="D59" s="14">
        <v>4355</v>
      </c>
      <c r="E59" s="103">
        <v>4328</v>
      </c>
      <c r="F59" s="41">
        <f t="shared" si="6"/>
        <v>0.0028431448545515937</v>
      </c>
      <c r="G59" s="17">
        <f t="shared" si="7"/>
        <v>-0.031767337807606266</v>
      </c>
      <c r="H59" s="14">
        <f t="shared" si="8"/>
        <v>-142</v>
      </c>
      <c r="I59" s="35">
        <f t="shared" si="9"/>
        <v>-0.0014999788735369924</v>
      </c>
      <c r="J59" s="118">
        <v>4405.424</v>
      </c>
      <c r="K59" s="118">
        <v>4386.713</v>
      </c>
      <c r="L59" s="35">
        <f t="shared" si="10"/>
        <v>-0.004247264281485787</v>
      </c>
      <c r="M59" s="14">
        <f t="shared" si="11"/>
        <v>-18.71100000000024</v>
      </c>
      <c r="N59" s="3"/>
    </row>
    <row r="60" spans="1:14" ht="15">
      <c r="A60" s="4">
        <v>66</v>
      </c>
      <c r="B60" s="7" t="s">
        <v>60</v>
      </c>
      <c r="C60" s="121">
        <v>8008</v>
      </c>
      <c r="D60" s="14">
        <v>9201</v>
      </c>
      <c r="E60" s="103">
        <v>9262</v>
      </c>
      <c r="F60" s="41">
        <f t="shared" si="6"/>
        <v>0.006084382542249737</v>
      </c>
      <c r="G60" s="17">
        <f t="shared" si="7"/>
        <v>0.1565934065934066</v>
      </c>
      <c r="H60" s="14">
        <f t="shared" si="8"/>
        <v>1254</v>
      </c>
      <c r="I60" s="35">
        <f t="shared" si="9"/>
        <v>0.013246292305742173</v>
      </c>
      <c r="J60" s="118">
        <v>9168.769</v>
      </c>
      <c r="K60" s="118">
        <v>9335.138</v>
      </c>
      <c r="L60" s="35">
        <f t="shared" si="10"/>
        <v>0.0181451839390872</v>
      </c>
      <c r="M60" s="14">
        <f t="shared" si="11"/>
        <v>166.3690000000006</v>
      </c>
      <c r="N60" s="3"/>
    </row>
    <row r="61" spans="1:14" ht="15">
      <c r="A61" s="4">
        <v>68</v>
      </c>
      <c r="B61" s="7" t="s">
        <v>61</v>
      </c>
      <c r="C61" s="121">
        <v>6496</v>
      </c>
      <c r="D61" s="14">
        <v>8379</v>
      </c>
      <c r="E61" s="103">
        <v>8892</v>
      </c>
      <c r="F61" s="41">
        <f t="shared" si="6"/>
        <v>0.005841322561615705</v>
      </c>
      <c r="G61" s="17">
        <f t="shared" si="7"/>
        <v>0.3688423645320197</v>
      </c>
      <c r="H61" s="14">
        <f t="shared" si="8"/>
        <v>2396</v>
      </c>
      <c r="I61" s="35">
        <f t="shared" si="9"/>
        <v>0.025309502683060803</v>
      </c>
      <c r="J61" s="118">
        <v>8466.742</v>
      </c>
      <c r="K61" s="118">
        <v>8920.626</v>
      </c>
      <c r="L61" s="35">
        <f t="shared" si="10"/>
        <v>0.05360786947328736</v>
      </c>
      <c r="M61" s="14">
        <f t="shared" si="11"/>
        <v>453.884</v>
      </c>
      <c r="N61" s="3"/>
    </row>
    <row r="62" spans="1:14" ht="15">
      <c r="A62" s="4">
        <v>69</v>
      </c>
      <c r="B62" s="7" t="s">
        <v>62</v>
      </c>
      <c r="C62" s="121">
        <v>35950</v>
      </c>
      <c r="D62" s="14">
        <v>39682</v>
      </c>
      <c r="E62" s="103">
        <v>39992</v>
      </c>
      <c r="F62" s="41">
        <f t="shared" si="6"/>
        <v>0.026271499312205945</v>
      </c>
      <c r="G62" s="17">
        <f t="shared" si="7"/>
        <v>0.11243393602225313</v>
      </c>
      <c r="H62" s="14">
        <f t="shared" si="8"/>
        <v>4042</v>
      </c>
      <c r="I62" s="35">
        <f t="shared" si="9"/>
        <v>0.042696581738285375</v>
      </c>
      <c r="J62" s="118">
        <v>39925.21</v>
      </c>
      <c r="K62" s="118">
        <v>40385.53</v>
      </c>
      <c r="L62" s="35">
        <f t="shared" si="10"/>
        <v>0.011529557389929813</v>
      </c>
      <c r="M62" s="14">
        <f t="shared" si="11"/>
        <v>460.3199999999997</v>
      </c>
      <c r="N62" s="3"/>
    </row>
    <row r="63" spans="1:14" ht="15">
      <c r="A63" s="4">
        <v>70</v>
      </c>
      <c r="B63" s="7" t="s">
        <v>63</v>
      </c>
      <c r="C63" s="121">
        <v>30824</v>
      </c>
      <c r="D63" s="14">
        <v>25810</v>
      </c>
      <c r="E63" s="103">
        <v>24054</v>
      </c>
      <c r="F63" s="41">
        <f t="shared" si="6"/>
        <v>0.015801526416678383</v>
      </c>
      <c r="G63" s="17">
        <f t="shared" si="7"/>
        <v>-0.21963405138852843</v>
      </c>
      <c r="H63" s="14">
        <f t="shared" si="8"/>
        <v>-6770</v>
      </c>
      <c r="I63" s="35">
        <f t="shared" si="9"/>
        <v>-0.07151307728060168</v>
      </c>
      <c r="J63" s="118">
        <v>25600.35</v>
      </c>
      <c r="K63" s="118">
        <v>23957.05</v>
      </c>
      <c r="L63" s="35">
        <f t="shared" si="10"/>
        <v>-0.06419052864511615</v>
      </c>
      <c r="M63" s="14">
        <f t="shared" si="11"/>
        <v>-1643.2999999999993</v>
      </c>
      <c r="N63" s="3"/>
    </row>
    <row r="64" spans="1:14" ht="15">
      <c r="A64" s="4">
        <v>71</v>
      </c>
      <c r="B64" s="7" t="s">
        <v>64</v>
      </c>
      <c r="C64" s="121">
        <v>16096</v>
      </c>
      <c r="D64" s="121">
        <v>17513</v>
      </c>
      <c r="E64" s="138">
        <v>17503</v>
      </c>
      <c r="F64" s="139">
        <f t="shared" si="6"/>
        <v>0.011498050921722862</v>
      </c>
      <c r="G64" s="133">
        <f t="shared" si="7"/>
        <v>0.08741302186878727</v>
      </c>
      <c r="H64" s="121">
        <f t="shared" si="8"/>
        <v>1407</v>
      </c>
      <c r="I64" s="140">
        <f t="shared" si="9"/>
        <v>0.014862466725820762</v>
      </c>
      <c r="J64" s="141">
        <v>17534.99</v>
      </c>
      <c r="K64" s="142">
        <v>17655.79</v>
      </c>
      <c r="L64" s="140">
        <f t="shared" si="10"/>
        <v>0.006889082913648611</v>
      </c>
      <c r="M64" s="121">
        <f t="shared" si="11"/>
        <v>120.79999999999927</v>
      </c>
      <c r="N64" s="3"/>
    </row>
    <row r="65" spans="1:14" ht="15">
      <c r="A65" s="4">
        <v>72</v>
      </c>
      <c r="B65" s="7" t="s">
        <v>65</v>
      </c>
      <c r="C65" s="121">
        <v>417</v>
      </c>
      <c r="D65" s="14">
        <v>541</v>
      </c>
      <c r="E65" s="103">
        <v>572</v>
      </c>
      <c r="F65" s="41">
        <f t="shared" si="6"/>
        <v>0.0003757575916828816</v>
      </c>
      <c r="G65" s="17">
        <f t="shared" si="7"/>
        <v>0.37170263788968827</v>
      </c>
      <c r="H65" s="14">
        <f t="shared" si="8"/>
        <v>155</v>
      </c>
      <c r="I65" s="35">
        <f t="shared" si="9"/>
        <v>0.0016373008830861536</v>
      </c>
      <c r="J65" s="124">
        <v>546.9958</v>
      </c>
      <c r="K65" s="118">
        <v>576.7396</v>
      </c>
      <c r="L65" s="35">
        <f t="shared" si="10"/>
        <v>0.054376651520907406</v>
      </c>
      <c r="M65" s="14">
        <f t="shared" si="11"/>
        <v>29.743799999999965</v>
      </c>
      <c r="N65" s="3"/>
    </row>
    <row r="66" spans="1:14" ht="15">
      <c r="A66" s="4">
        <v>73</v>
      </c>
      <c r="B66" s="7" t="s">
        <v>66</v>
      </c>
      <c r="C66" s="121">
        <v>5460</v>
      </c>
      <c r="D66" s="14">
        <v>5994</v>
      </c>
      <c r="E66" s="103">
        <v>5894</v>
      </c>
      <c r="F66" s="41">
        <f aca="true" t="shared" si="12" ref="F66:F90">E66/$E$90</f>
        <v>0.003871879799613469</v>
      </c>
      <c r="G66" s="17">
        <f aca="true" t="shared" si="13" ref="G66:G90">(E66-C66)/C66</f>
        <v>0.07948717948717948</v>
      </c>
      <c r="H66" s="14">
        <f aca="true" t="shared" si="14" ref="H66:H90">E66-C66</f>
        <v>434</v>
      </c>
      <c r="I66" s="35">
        <f aca="true" t="shared" si="15" ref="I66:I90">H66/$H$90</f>
        <v>0.00458444247264123</v>
      </c>
      <c r="J66" s="124">
        <v>6010.546</v>
      </c>
      <c r="K66" s="118">
        <v>6001.037</v>
      </c>
      <c r="L66" s="35">
        <f aca="true" t="shared" si="16" ref="L66:L90">(K66-J66)/J66</f>
        <v>-0.001582052612191973</v>
      </c>
      <c r="M66" s="14">
        <f aca="true" t="shared" si="17" ref="M66:M90">K66-J66</f>
        <v>-9.509000000000015</v>
      </c>
      <c r="N66" s="3"/>
    </row>
    <row r="67" spans="1:14" ht="15">
      <c r="A67" s="4">
        <v>74</v>
      </c>
      <c r="B67" s="7" t="s">
        <v>67</v>
      </c>
      <c r="C67" s="121">
        <v>3872</v>
      </c>
      <c r="D67" s="14">
        <v>4489</v>
      </c>
      <c r="E67" s="103">
        <v>4441</v>
      </c>
      <c r="F67" s="41">
        <f t="shared" si="12"/>
        <v>0.0029173766864749604</v>
      </c>
      <c r="G67" s="17">
        <f t="shared" si="13"/>
        <v>0.14695247933884298</v>
      </c>
      <c r="H67" s="14">
        <f t="shared" si="14"/>
        <v>569</v>
      </c>
      <c r="I67" s="35">
        <f t="shared" si="15"/>
        <v>0.006010478725651751</v>
      </c>
      <c r="J67" s="124">
        <v>4543.015</v>
      </c>
      <c r="K67" s="118">
        <v>4539.115</v>
      </c>
      <c r="L67" s="35">
        <f t="shared" si="16"/>
        <v>-0.0008584607358770652</v>
      </c>
      <c r="M67" s="14">
        <f t="shared" si="17"/>
        <v>-3.9000000000005457</v>
      </c>
      <c r="N67" s="3"/>
    </row>
    <row r="68" spans="1:14" ht="15">
      <c r="A68" s="4">
        <v>75</v>
      </c>
      <c r="B68" s="7" t="s">
        <v>68</v>
      </c>
      <c r="C68" s="121">
        <v>2500</v>
      </c>
      <c r="D68" s="14">
        <v>2088</v>
      </c>
      <c r="E68" s="103">
        <v>2029</v>
      </c>
      <c r="F68" s="41">
        <f t="shared" si="12"/>
        <v>0.0013328883802877043</v>
      </c>
      <c r="G68" s="17">
        <f t="shared" si="13"/>
        <v>-0.1884</v>
      </c>
      <c r="H68" s="14">
        <f t="shared" si="14"/>
        <v>-471</v>
      </c>
      <c r="I68" s="35">
        <f t="shared" si="15"/>
        <v>-0.004975282038281151</v>
      </c>
      <c r="J68" s="124">
        <v>2109.801</v>
      </c>
      <c r="K68" s="118">
        <v>1998.404</v>
      </c>
      <c r="L68" s="35">
        <f t="shared" si="16"/>
        <v>-0.05279976642346835</v>
      </c>
      <c r="M68" s="14">
        <f t="shared" si="17"/>
        <v>-111.39699999999993</v>
      </c>
      <c r="N68" s="3"/>
    </row>
    <row r="69" spans="1:14" ht="15">
      <c r="A69" s="4">
        <v>77</v>
      </c>
      <c r="B69" s="7" t="s">
        <v>69</v>
      </c>
      <c r="C69" s="121">
        <v>6824</v>
      </c>
      <c r="D69" s="14">
        <v>5853</v>
      </c>
      <c r="E69" s="103">
        <v>5537</v>
      </c>
      <c r="F69" s="41">
        <f t="shared" si="12"/>
        <v>0.003637359764244957</v>
      </c>
      <c r="G69" s="17">
        <f t="shared" si="13"/>
        <v>-0.18859906213364597</v>
      </c>
      <c r="H69" s="14">
        <f t="shared" si="14"/>
        <v>-1287</v>
      </c>
      <c r="I69" s="35">
        <f t="shared" si="15"/>
        <v>-0.013594878945366966</v>
      </c>
      <c r="J69" s="124">
        <v>5850.52</v>
      </c>
      <c r="K69" s="118">
        <v>5682.07</v>
      </c>
      <c r="L69" s="35">
        <f t="shared" si="16"/>
        <v>-0.028792312478207186</v>
      </c>
      <c r="M69" s="14">
        <f t="shared" si="17"/>
        <v>-168.45000000000073</v>
      </c>
      <c r="N69" s="3"/>
    </row>
    <row r="70" spans="1:14" ht="15">
      <c r="A70" s="4">
        <v>78</v>
      </c>
      <c r="B70" s="7" t="s">
        <v>70</v>
      </c>
      <c r="C70" s="121">
        <v>272</v>
      </c>
      <c r="D70" s="14">
        <v>419</v>
      </c>
      <c r="E70" s="103">
        <v>436</v>
      </c>
      <c r="F70" s="41">
        <f t="shared" si="12"/>
        <v>0.00028641662582821044</v>
      </c>
      <c r="G70" s="17">
        <f t="shared" si="13"/>
        <v>0.6029411764705882</v>
      </c>
      <c r="H70" s="14">
        <f t="shared" si="14"/>
        <v>164</v>
      </c>
      <c r="I70" s="35">
        <f t="shared" si="15"/>
        <v>0.0017323699666201885</v>
      </c>
      <c r="J70" s="124">
        <v>427.1894</v>
      </c>
      <c r="K70" s="118">
        <v>437.505</v>
      </c>
      <c r="L70" s="35">
        <f t="shared" si="16"/>
        <v>0.02414760291336821</v>
      </c>
      <c r="M70" s="14">
        <f t="shared" si="17"/>
        <v>10.315600000000018</v>
      </c>
      <c r="N70" s="3"/>
    </row>
    <row r="71" spans="1:14" ht="15">
      <c r="A71" s="4">
        <v>79</v>
      </c>
      <c r="B71" s="7" t="s">
        <v>71</v>
      </c>
      <c r="C71" s="121">
        <v>6635</v>
      </c>
      <c r="D71" s="14">
        <v>6862</v>
      </c>
      <c r="E71" s="103">
        <v>6874</v>
      </c>
      <c r="F71" s="41">
        <f t="shared" si="12"/>
        <v>0.004515660288860364</v>
      </c>
      <c r="G71" s="17">
        <f t="shared" si="13"/>
        <v>0.03602110022607385</v>
      </c>
      <c r="H71" s="14">
        <f t="shared" si="14"/>
        <v>239</v>
      </c>
      <c r="I71" s="35">
        <f t="shared" si="15"/>
        <v>0.0025246123294038114</v>
      </c>
      <c r="J71" s="124">
        <v>7022.233</v>
      </c>
      <c r="K71" s="118">
        <v>7059.435</v>
      </c>
      <c r="L71" s="35">
        <f t="shared" si="16"/>
        <v>0.005297745033524269</v>
      </c>
      <c r="M71" s="14">
        <f t="shared" si="17"/>
        <v>37.202000000000226</v>
      </c>
      <c r="N71" s="3"/>
    </row>
    <row r="72" spans="1:14" ht="15">
      <c r="A72" s="4">
        <v>80</v>
      </c>
      <c r="B72" s="7" t="s">
        <v>72</v>
      </c>
      <c r="C72" s="121">
        <v>16431</v>
      </c>
      <c r="D72" s="14">
        <v>17412</v>
      </c>
      <c r="E72" s="103">
        <v>17567</v>
      </c>
      <c r="F72" s="41">
        <f t="shared" si="12"/>
        <v>0.011540093729183883</v>
      </c>
      <c r="G72" s="17">
        <f t="shared" si="13"/>
        <v>0.06913760574523765</v>
      </c>
      <c r="H72" s="14">
        <f t="shared" si="14"/>
        <v>1136</v>
      </c>
      <c r="I72" s="35">
        <f t="shared" si="15"/>
        <v>0.01199983098829594</v>
      </c>
      <c r="J72" s="124">
        <v>17466.03</v>
      </c>
      <c r="K72" s="118">
        <v>17773.53</v>
      </c>
      <c r="L72" s="35">
        <f t="shared" si="16"/>
        <v>0.017605603563030637</v>
      </c>
      <c r="M72" s="14">
        <f t="shared" si="17"/>
        <v>307.5</v>
      </c>
      <c r="N72" s="3"/>
    </row>
    <row r="73" spans="1:14" ht="15">
      <c r="A73" s="4">
        <v>81</v>
      </c>
      <c r="B73" s="7" t="s">
        <v>73</v>
      </c>
      <c r="C73" s="121">
        <v>38998</v>
      </c>
      <c r="D73" s="14">
        <v>43985</v>
      </c>
      <c r="E73" s="103">
        <v>44130</v>
      </c>
      <c r="F73" s="41">
        <f t="shared" si="12"/>
        <v>0.02898982958210763</v>
      </c>
      <c r="G73" s="17">
        <f t="shared" si="13"/>
        <v>0.13159649212780142</v>
      </c>
      <c r="H73" s="14">
        <f t="shared" si="14"/>
        <v>5132</v>
      </c>
      <c r="I73" s="35">
        <f t="shared" si="15"/>
        <v>0.05421050407740736</v>
      </c>
      <c r="J73" s="124">
        <v>43766.98</v>
      </c>
      <c r="K73" s="118">
        <v>43874.26</v>
      </c>
      <c r="L73" s="35">
        <f t="shared" si="16"/>
        <v>0.00245116295435506</v>
      </c>
      <c r="M73" s="14">
        <f t="shared" si="17"/>
        <v>107.27999999999884</v>
      </c>
      <c r="N73" s="3"/>
    </row>
    <row r="74" spans="1:14" ht="15">
      <c r="A74" s="4">
        <v>82</v>
      </c>
      <c r="B74" s="7" t="s">
        <v>74</v>
      </c>
      <c r="C74" s="121">
        <v>40113</v>
      </c>
      <c r="D74" s="14">
        <v>43213</v>
      </c>
      <c r="E74" s="103">
        <v>42399</v>
      </c>
      <c r="F74" s="41">
        <f t="shared" si="12"/>
        <v>0.02785270302406031</v>
      </c>
      <c r="G74" s="17">
        <f t="shared" si="13"/>
        <v>0.05698900605788647</v>
      </c>
      <c r="H74" s="14">
        <f t="shared" si="14"/>
        <v>2286</v>
      </c>
      <c r="I74" s="35">
        <f t="shared" si="15"/>
        <v>0.02414754721764482</v>
      </c>
      <c r="J74" s="124">
        <v>44057.26</v>
      </c>
      <c r="K74" s="118">
        <v>43020.8</v>
      </c>
      <c r="L74" s="35">
        <f t="shared" si="16"/>
        <v>-0.02352529412859536</v>
      </c>
      <c r="M74" s="14">
        <f t="shared" si="17"/>
        <v>-1036.4599999999991</v>
      </c>
      <c r="N74" s="3"/>
    </row>
    <row r="75" spans="1:14" ht="15">
      <c r="A75" s="4">
        <v>84</v>
      </c>
      <c r="B75" s="7" t="s">
        <v>75</v>
      </c>
      <c r="C75" s="121">
        <v>487</v>
      </c>
      <c r="D75" s="14">
        <v>507</v>
      </c>
      <c r="E75" s="103">
        <v>503</v>
      </c>
      <c r="F75" s="41">
        <f t="shared" si="12"/>
        <v>0.00033043018988896755</v>
      </c>
      <c r="G75" s="17">
        <f t="shared" si="13"/>
        <v>0.03285420944558522</v>
      </c>
      <c r="H75" s="14">
        <f t="shared" si="14"/>
        <v>16</v>
      </c>
      <c r="I75" s="35">
        <f t="shared" si="15"/>
        <v>0.00016901170406050618</v>
      </c>
      <c r="J75" s="124">
        <v>528.6616</v>
      </c>
      <c r="K75" s="118">
        <v>525.9332</v>
      </c>
      <c r="L75" s="35">
        <f t="shared" si="16"/>
        <v>-0.005160957406401307</v>
      </c>
      <c r="M75" s="14">
        <f t="shared" si="17"/>
        <v>-2.728399999999965</v>
      </c>
      <c r="N75" s="3"/>
    </row>
    <row r="76" spans="1:14" ht="15">
      <c r="A76" s="4">
        <v>85</v>
      </c>
      <c r="B76" s="7" t="s">
        <v>76</v>
      </c>
      <c r="C76" s="121">
        <v>25001</v>
      </c>
      <c r="D76" s="14">
        <v>26845</v>
      </c>
      <c r="E76" s="103">
        <v>26957</v>
      </c>
      <c r="F76" s="41">
        <f t="shared" si="12"/>
        <v>0.017708561886355664</v>
      </c>
      <c r="G76" s="17">
        <f t="shared" si="13"/>
        <v>0.078236870525179</v>
      </c>
      <c r="H76" s="14">
        <f t="shared" si="14"/>
        <v>1956</v>
      </c>
      <c r="I76" s="35">
        <f t="shared" si="15"/>
        <v>0.020661680821396883</v>
      </c>
      <c r="J76" s="124">
        <v>25359.35</v>
      </c>
      <c r="K76" s="118">
        <v>25539.07</v>
      </c>
      <c r="L76" s="35">
        <f t="shared" si="16"/>
        <v>0.007086932433205156</v>
      </c>
      <c r="M76" s="14">
        <f t="shared" si="17"/>
        <v>179.72000000000116</v>
      </c>
      <c r="N76" s="3"/>
    </row>
    <row r="77" spans="1:14" ht="15">
      <c r="A77" s="4">
        <v>86</v>
      </c>
      <c r="B77" s="7" t="s">
        <v>77</v>
      </c>
      <c r="C77" s="121">
        <v>17170</v>
      </c>
      <c r="D77" s="14">
        <v>19505</v>
      </c>
      <c r="E77" s="103">
        <v>19686</v>
      </c>
      <c r="F77" s="41">
        <f t="shared" si="12"/>
        <v>0.01293210480746365</v>
      </c>
      <c r="G77" s="17">
        <f t="shared" si="13"/>
        <v>0.14653465346534653</v>
      </c>
      <c r="H77" s="14">
        <f t="shared" si="14"/>
        <v>2516</v>
      </c>
      <c r="I77" s="35">
        <f t="shared" si="15"/>
        <v>0.0265770904635146</v>
      </c>
      <c r="J77" s="124">
        <v>19516.4</v>
      </c>
      <c r="K77" s="118">
        <v>19671.28</v>
      </c>
      <c r="L77" s="35">
        <f t="shared" si="16"/>
        <v>0.007935889815744572</v>
      </c>
      <c r="M77" s="14">
        <f t="shared" si="17"/>
        <v>154.87999999999738</v>
      </c>
      <c r="N77" s="3"/>
    </row>
    <row r="78" spans="1:14" ht="15">
      <c r="A78" s="4">
        <v>87</v>
      </c>
      <c r="B78" s="7" t="s">
        <v>78</v>
      </c>
      <c r="C78" s="121">
        <v>1265</v>
      </c>
      <c r="D78" s="14">
        <v>1452</v>
      </c>
      <c r="E78" s="103">
        <v>1497</v>
      </c>
      <c r="F78" s="41">
        <f t="shared" si="12"/>
        <v>0.0009834075432679612</v>
      </c>
      <c r="G78" s="17">
        <f t="shared" si="13"/>
        <v>0.183399209486166</v>
      </c>
      <c r="H78" s="14">
        <f t="shared" si="14"/>
        <v>232</v>
      </c>
      <c r="I78" s="35">
        <f t="shared" si="15"/>
        <v>0.0024506697088773396</v>
      </c>
      <c r="J78" s="124">
        <v>1432.338</v>
      </c>
      <c r="K78" s="118">
        <v>1469.463</v>
      </c>
      <c r="L78" s="35">
        <f t="shared" si="16"/>
        <v>0.025919161538687098</v>
      </c>
      <c r="M78" s="14">
        <f t="shared" si="17"/>
        <v>37.125</v>
      </c>
      <c r="N78" s="3"/>
    </row>
    <row r="79" spans="1:14" ht="15">
      <c r="A79" s="4">
        <v>88</v>
      </c>
      <c r="B79" s="7" t="s">
        <v>79</v>
      </c>
      <c r="C79" s="121">
        <v>3035</v>
      </c>
      <c r="D79" s="14">
        <v>3430</v>
      </c>
      <c r="E79" s="103">
        <v>3434</v>
      </c>
      <c r="F79" s="41">
        <f t="shared" si="12"/>
        <v>0.002255859387830447</v>
      </c>
      <c r="G79" s="17">
        <f t="shared" si="13"/>
        <v>0.1314662273476112</v>
      </c>
      <c r="H79" s="14">
        <f t="shared" si="14"/>
        <v>399</v>
      </c>
      <c r="I79" s="35">
        <f t="shared" si="15"/>
        <v>0.004214729370008873</v>
      </c>
      <c r="J79" s="124">
        <v>3370.606</v>
      </c>
      <c r="K79" s="118">
        <v>3381.783</v>
      </c>
      <c r="L79" s="35">
        <f t="shared" si="16"/>
        <v>0.003316020917306763</v>
      </c>
      <c r="M79" s="14">
        <f t="shared" si="17"/>
        <v>11.17699999999968</v>
      </c>
      <c r="N79" s="3"/>
    </row>
    <row r="80" spans="1:14" ht="15">
      <c r="A80" s="4">
        <v>90</v>
      </c>
      <c r="B80" s="7" t="s">
        <v>80</v>
      </c>
      <c r="C80" s="121">
        <v>1000</v>
      </c>
      <c r="D80" s="14">
        <v>1135</v>
      </c>
      <c r="E80" s="103">
        <v>1129</v>
      </c>
      <c r="F80" s="41">
        <f t="shared" si="12"/>
        <v>0.0007416614003670863</v>
      </c>
      <c r="G80" s="17">
        <f t="shared" si="13"/>
        <v>0.129</v>
      </c>
      <c r="H80" s="14">
        <f t="shared" si="14"/>
        <v>129</v>
      </c>
      <c r="I80" s="35">
        <f t="shared" si="15"/>
        <v>0.0013626568639878312</v>
      </c>
      <c r="J80" s="124">
        <v>1154.604</v>
      </c>
      <c r="K80" s="118">
        <v>1157.805</v>
      </c>
      <c r="L80" s="35">
        <f t="shared" si="16"/>
        <v>0.002772379101406215</v>
      </c>
      <c r="M80" s="14">
        <f t="shared" si="17"/>
        <v>3.201000000000022</v>
      </c>
      <c r="N80" s="3"/>
    </row>
    <row r="81" spans="1:14" ht="15">
      <c r="A81" s="4">
        <v>91</v>
      </c>
      <c r="B81" s="7" t="s">
        <v>81</v>
      </c>
      <c r="C81" s="121">
        <v>158</v>
      </c>
      <c r="D81" s="14">
        <v>200</v>
      </c>
      <c r="E81" s="103">
        <v>189</v>
      </c>
      <c r="F81" s="41">
        <f t="shared" si="12"/>
        <v>0.00012415766578332976</v>
      </c>
      <c r="G81" s="17">
        <f t="shared" si="13"/>
        <v>0.1962025316455696</v>
      </c>
      <c r="H81" s="14">
        <f t="shared" si="14"/>
        <v>31</v>
      </c>
      <c r="I81" s="35">
        <f t="shared" si="15"/>
        <v>0.0003274601766172307</v>
      </c>
      <c r="J81" s="124">
        <v>198.9782</v>
      </c>
      <c r="K81" s="118">
        <v>198.5695</v>
      </c>
      <c r="L81" s="35">
        <f t="shared" si="16"/>
        <v>-0.0020539938546030767</v>
      </c>
      <c r="M81" s="14">
        <f t="shared" si="17"/>
        <v>-0.40869999999998186</v>
      </c>
      <c r="N81" s="3"/>
    </row>
    <row r="82" spans="1:14" ht="15">
      <c r="A82" s="4">
        <v>92</v>
      </c>
      <c r="B82" s="7" t="s">
        <v>82</v>
      </c>
      <c r="C82" s="121">
        <v>6733</v>
      </c>
      <c r="D82" s="14">
        <v>4813</v>
      </c>
      <c r="E82" s="103">
        <v>4645</v>
      </c>
      <c r="F82" s="41">
        <f t="shared" si="12"/>
        <v>0.003051388135256967</v>
      </c>
      <c r="G82" s="17">
        <f t="shared" si="13"/>
        <v>-0.3101143620971335</v>
      </c>
      <c r="H82" s="14">
        <f t="shared" si="14"/>
        <v>-2088</v>
      </c>
      <c r="I82" s="35">
        <f t="shared" si="15"/>
        <v>-0.022056027379896058</v>
      </c>
      <c r="J82" s="124">
        <v>4909.93</v>
      </c>
      <c r="K82" s="118">
        <v>4745.654</v>
      </c>
      <c r="L82" s="35">
        <f t="shared" si="16"/>
        <v>-0.03345791080524566</v>
      </c>
      <c r="M82" s="14">
        <f t="shared" si="17"/>
        <v>-164.27599999999984</v>
      </c>
      <c r="N82" s="3"/>
    </row>
    <row r="83" spans="1:14" ht="15">
      <c r="A83" s="4">
        <v>93</v>
      </c>
      <c r="B83" s="7" t="s">
        <v>83</v>
      </c>
      <c r="C83" s="121">
        <v>7202</v>
      </c>
      <c r="D83" s="14">
        <v>8094</v>
      </c>
      <c r="E83" s="103">
        <v>8295</v>
      </c>
      <c r="F83" s="41">
        <f t="shared" si="12"/>
        <v>0.005449141998268362</v>
      </c>
      <c r="G83" s="17">
        <f t="shared" si="13"/>
        <v>0.15176339905581782</v>
      </c>
      <c r="H83" s="14">
        <f t="shared" si="14"/>
        <v>1093</v>
      </c>
      <c r="I83" s="35">
        <f t="shared" si="15"/>
        <v>0.011545612033633329</v>
      </c>
      <c r="J83" s="124">
        <v>8292.195</v>
      </c>
      <c r="K83" s="118">
        <v>8464.684</v>
      </c>
      <c r="L83" s="35">
        <f t="shared" si="16"/>
        <v>0.020801368033433798</v>
      </c>
      <c r="M83" s="14">
        <f t="shared" si="17"/>
        <v>172.48899999999958</v>
      </c>
      <c r="N83" s="3"/>
    </row>
    <row r="84" spans="1:14" ht="15">
      <c r="A84" s="4">
        <v>94</v>
      </c>
      <c r="B84" s="7" t="s">
        <v>84</v>
      </c>
      <c r="C84" s="121">
        <v>8450</v>
      </c>
      <c r="D84" s="14">
        <v>9018</v>
      </c>
      <c r="E84" s="103">
        <v>9087</v>
      </c>
      <c r="F84" s="41">
        <f t="shared" si="12"/>
        <v>0.005969421740598506</v>
      </c>
      <c r="G84" s="17">
        <f t="shared" si="13"/>
        <v>0.07538461538461538</v>
      </c>
      <c r="H84" s="14">
        <f t="shared" si="14"/>
        <v>637</v>
      </c>
      <c r="I84" s="35">
        <f t="shared" si="15"/>
        <v>0.006728778467908903</v>
      </c>
      <c r="J84" s="124">
        <v>9041.86</v>
      </c>
      <c r="K84" s="118">
        <v>9166.493</v>
      </c>
      <c r="L84" s="35">
        <f t="shared" si="16"/>
        <v>0.013784000194650195</v>
      </c>
      <c r="M84" s="14">
        <f t="shared" si="17"/>
        <v>124.63299999999981</v>
      </c>
      <c r="N84" s="3"/>
    </row>
    <row r="85" spans="1:14" ht="15">
      <c r="A85" s="4">
        <v>95</v>
      </c>
      <c r="B85" s="7" t="s">
        <v>85</v>
      </c>
      <c r="C85" s="121">
        <v>11688</v>
      </c>
      <c r="D85" s="14">
        <v>11502</v>
      </c>
      <c r="E85" s="103">
        <v>11363</v>
      </c>
      <c r="F85" s="41">
        <f t="shared" si="12"/>
        <v>0.007464569080931091</v>
      </c>
      <c r="G85" s="17">
        <f t="shared" si="13"/>
        <v>-0.027806297056810404</v>
      </c>
      <c r="H85" s="14">
        <f t="shared" si="14"/>
        <v>-325</v>
      </c>
      <c r="I85" s="35">
        <f t="shared" si="15"/>
        <v>-0.003433050238729032</v>
      </c>
      <c r="J85" s="124">
        <v>11519.48</v>
      </c>
      <c r="K85" s="118">
        <v>11412.52</v>
      </c>
      <c r="L85" s="35">
        <f t="shared" si="16"/>
        <v>-0.009285141343185555</v>
      </c>
      <c r="M85" s="14">
        <f t="shared" si="17"/>
        <v>-106.95999999999913</v>
      </c>
      <c r="N85" s="3"/>
    </row>
    <row r="86" spans="1:14" ht="15">
      <c r="A86" s="4">
        <v>96</v>
      </c>
      <c r="B86" s="7" t="s">
        <v>86</v>
      </c>
      <c r="C86" s="121">
        <v>32782</v>
      </c>
      <c r="D86" s="14">
        <v>38794</v>
      </c>
      <c r="E86" s="103">
        <v>37850</v>
      </c>
      <c r="F86" s="41">
        <f t="shared" si="12"/>
        <v>0.024864379099994876</v>
      </c>
      <c r="G86" s="17">
        <f t="shared" si="13"/>
        <v>0.15459703495820878</v>
      </c>
      <c r="H86" s="14">
        <f t="shared" si="14"/>
        <v>5068</v>
      </c>
      <c r="I86" s="35">
        <f t="shared" si="15"/>
        <v>0.05353445726116533</v>
      </c>
      <c r="J86" s="124">
        <v>38385.18</v>
      </c>
      <c r="K86" s="118">
        <v>38691.1</v>
      </c>
      <c r="L86" s="35">
        <f t="shared" si="16"/>
        <v>0.007969742489158532</v>
      </c>
      <c r="M86" s="14">
        <f t="shared" si="17"/>
        <v>305.91999999999825</v>
      </c>
      <c r="N86" s="3"/>
    </row>
    <row r="87" spans="1:14" ht="15">
      <c r="A87" s="4">
        <v>97</v>
      </c>
      <c r="B87" s="7" t="s">
        <v>87</v>
      </c>
      <c r="C87" s="121">
        <v>3189</v>
      </c>
      <c r="D87" s="14">
        <v>9006</v>
      </c>
      <c r="E87" s="103">
        <v>10210</v>
      </c>
      <c r="F87" s="41">
        <f t="shared" si="12"/>
        <v>0.006707141627766121</v>
      </c>
      <c r="G87" s="17">
        <f>(E87-C87)/C87</f>
        <v>2.2016306052053936</v>
      </c>
      <c r="H87" s="14">
        <f t="shared" si="14"/>
        <v>7021</v>
      </c>
      <c r="I87" s="35">
        <f t="shared" si="15"/>
        <v>0.07416444838805088</v>
      </c>
      <c r="J87" s="124">
        <v>9045.84</v>
      </c>
      <c r="K87" s="118">
        <v>10240.76</v>
      </c>
      <c r="L87" s="35">
        <f t="shared" si="16"/>
        <v>0.13209607952384744</v>
      </c>
      <c r="M87" s="14">
        <f t="shared" si="17"/>
        <v>1194.92</v>
      </c>
      <c r="N87" s="3"/>
    </row>
    <row r="88" spans="1:14" ht="15">
      <c r="A88" s="4">
        <v>98</v>
      </c>
      <c r="B88" s="7" t="s">
        <v>88</v>
      </c>
      <c r="C88" s="121">
        <v>325</v>
      </c>
      <c r="D88" s="14">
        <v>424</v>
      </c>
      <c r="E88" s="103">
        <v>447</v>
      </c>
      <c r="F88" s="41">
        <f t="shared" si="12"/>
        <v>0.0002936427333605736</v>
      </c>
      <c r="G88" s="17">
        <f t="shared" si="13"/>
        <v>0.37538461538461537</v>
      </c>
      <c r="H88" s="14">
        <f t="shared" si="14"/>
        <v>122</v>
      </c>
      <c r="I88" s="35">
        <f t="shared" si="15"/>
        <v>0.0012887142434613596</v>
      </c>
      <c r="J88" s="124">
        <v>417.9904</v>
      </c>
      <c r="K88" s="118">
        <v>443.4621</v>
      </c>
      <c r="L88" s="35">
        <f t="shared" si="16"/>
        <v>0.06093848088377149</v>
      </c>
      <c r="M88" s="14">
        <f t="shared" si="17"/>
        <v>25.4717</v>
      </c>
      <c r="N88" s="3"/>
    </row>
    <row r="89" spans="1:14" ht="15.75" thickBot="1">
      <c r="A89" s="5">
        <v>99</v>
      </c>
      <c r="B89" s="47" t="s">
        <v>89</v>
      </c>
      <c r="C89" s="122">
        <v>581</v>
      </c>
      <c r="D89" s="19">
        <v>525</v>
      </c>
      <c r="E89" s="103">
        <v>517</v>
      </c>
      <c r="F89" s="41">
        <f t="shared" si="12"/>
        <v>0.00033962705402106606</v>
      </c>
      <c r="G89" s="17">
        <f t="shared" si="13"/>
        <v>-0.11015490533562823</v>
      </c>
      <c r="H89" s="19">
        <f t="shared" si="14"/>
        <v>-64</v>
      </c>
      <c r="I89" s="66">
        <f t="shared" si="15"/>
        <v>-0.0006760468162420247</v>
      </c>
      <c r="J89" s="125">
        <v>526.0382</v>
      </c>
      <c r="K89" s="129">
        <v>520.5407</v>
      </c>
      <c r="L89" s="35">
        <f t="shared" si="16"/>
        <v>-0.010450761940862746</v>
      </c>
      <c r="M89" s="19">
        <f t="shared" si="17"/>
        <v>-5.497499999999945</v>
      </c>
      <c r="N89" s="3"/>
    </row>
    <row r="90" spans="1:14" s="65" customFormat="1" ht="15.75" thickBot="1">
      <c r="A90" s="164" t="s">
        <v>90</v>
      </c>
      <c r="B90" s="165"/>
      <c r="C90" s="144">
        <v>1427590</v>
      </c>
      <c r="D90" s="55">
        <v>1538006</v>
      </c>
      <c r="E90" s="106">
        <v>1522258</v>
      </c>
      <c r="F90" s="26">
        <f t="shared" si="12"/>
        <v>1</v>
      </c>
      <c r="G90" s="26">
        <f t="shared" si="13"/>
        <v>0.06631315713895446</v>
      </c>
      <c r="H90" s="55">
        <f t="shared" si="14"/>
        <v>94668</v>
      </c>
      <c r="I90" s="67">
        <f t="shared" si="15"/>
        <v>1</v>
      </c>
      <c r="J90" s="126">
        <v>1542441</v>
      </c>
      <c r="K90" s="127">
        <v>1550707</v>
      </c>
      <c r="L90" s="37">
        <f t="shared" si="16"/>
        <v>0.005359038044242859</v>
      </c>
      <c r="M90" s="55">
        <f t="shared" si="17"/>
        <v>8266</v>
      </c>
      <c r="N90" s="3"/>
    </row>
    <row r="91" spans="3:11" ht="15">
      <c r="C91" s="3"/>
      <c r="D91" s="3"/>
      <c r="E91" s="3"/>
      <c r="J91" s="3"/>
      <c r="K91" s="3"/>
    </row>
    <row r="92" spans="4:5" ht="15">
      <c r="D92" s="3"/>
      <c r="E92" s="3"/>
    </row>
    <row r="93" spans="4:5" ht="15">
      <c r="D93" s="3"/>
      <c r="E93" s="3"/>
    </row>
    <row r="94" spans="4:5" ht="15">
      <c r="D94" s="3"/>
      <c r="E94" s="3"/>
    </row>
    <row r="95" spans="4:5" ht="15">
      <c r="D95" s="3"/>
      <c r="E95" s="3"/>
    </row>
  </sheetData>
  <sheetProtection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C1">
      <pane ySplit="1" topLeftCell="A2" activePane="bottomLeft" state="frozen"/>
      <selection pane="topLeft" activeCell="A1" sqref="A1"/>
      <selection pane="bottomLeft" activeCell="H7" sqref="H7"/>
    </sheetView>
  </sheetViews>
  <sheetFormatPr defaultColWidth="8.8515625" defaultRowHeight="15"/>
  <cols>
    <col min="1" max="1" width="17.28125" style="0" bestFit="1" customWidth="1"/>
    <col min="2" max="2" width="34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7.8515625" style="0" customWidth="1"/>
    <col min="7" max="7" width="28.421875" style="0" customWidth="1"/>
    <col min="8" max="8" width="26.7109375" style="0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421875" style="0" customWidth="1"/>
  </cols>
  <sheetData>
    <row r="1" spans="1:13" ht="45.75" thickBot="1">
      <c r="A1" s="18" t="s">
        <v>1</v>
      </c>
      <c r="B1" s="18" t="s">
        <v>91</v>
      </c>
      <c r="C1" s="75">
        <v>40909</v>
      </c>
      <c r="D1" s="95">
        <v>41244</v>
      </c>
      <c r="E1" s="104">
        <v>41275</v>
      </c>
      <c r="F1" s="42" t="s">
        <v>285</v>
      </c>
      <c r="G1" s="44" t="s">
        <v>286</v>
      </c>
      <c r="H1" s="15" t="s">
        <v>287</v>
      </c>
      <c r="I1" s="42" t="s">
        <v>288</v>
      </c>
      <c r="J1" s="74" t="s">
        <v>284</v>
      </c>
      <c r="K1" s="72" t="s">
        <v>289</v>
      </c>
      <c r="L1" s="53" t="s">
        <v>290</v>
      </c>
      <c r="M1" s="15" t="s">
        <v>296</v>
      </c>
    </row>
    <row r="2" spans="1:13" ht="15">
      <c r="A2" s="4">
        <v>10</v>
      </c>
      <c r="B2" s="7" t="s">
        <v>10</v>
      </c>
      <c r="C2" s="14">
        <v>379065</v>
      </c>
      <c r="D2" s="14">
        <v>408568</v>
      </c>
      <c r="E2" s="103">
        <v>402450</v>
      </c>
      <c r="F2" s="40">
        <f>E2/$E$26</f>
        <v>0.12054825869245951</v>
      </c>
      <c r="G2" s="16">
        <f aca="true" t="shared" si="0" ref="G2:G26">(E2-C2)/C2</f>
        <v>0.06169126666930474</v>
      </c>
      <c r="H2" s="101">
        <f aca="true" t="shared" si="1" ref="H2:H26">E2-C2</f>
        <v>23385</v>
      </c>
      <c r="I2" s="45">
        <f aca="true" t="shared" si="2" ref="I2:I26">H2/$H$26</f>
        <v>0.12297409577097422</v>
      </c>
      <c r="J2" s="13">
        <v>40471</v>
      </c>
      <c r="K2" s="9">
        <v>40501.06</v>
      </c>
      <c r="L2" s="45">
        <f aca="true" t="shared" si="3" ref="L2:L26">(K2-J2)/J2</f>
        <v>0.0007427540708160825</v>
      </c>
      <c r="M2" s="13">
        <f aca="true" t="shared" si="4" ref="M2:M26">K2-J2</f>
        <v>30.05999999999767</v>
      </c>
    </row>
    <row r="3" spans="1:13" ht="15">
      <c r="A3" s="4">
        <v>11</v>
      </c>
      <c r="B3" s="7" t="s">
        <v>11</v>
      </c>
      <c r="C3" s="14">
        <v>11852</v>
      </c>
      <c r="D3" s="14">
        <v>12656</v>
      </c>
      <c r="E3" s="103">
        <v>12849</v>
      </c>
      <c r="F3" s="41">
        <f aca="true" t="shared" si="5" ref="F3:F26">E3/$E$26</f>
        <v>0.0038487379200879916</v>
      </c>
      <c r="G3" s="17">
        <f t="shared" si="0"/>
        <v>0.08412082348970638</v>
      </c>
      <c r="H3" s="10">
        <f t="shared" si="1"/>
        <v>997</v>
      </c>
      <c r="I3" s="35">
        <f t="shared" si="2"/>
        <v>0.005242898160515771</v>
      </c>
      <c r="J3" s="14">
        <v>603.9806</v>
      </c>
      <c r="K3" s="11">
        <v>614.0098</v>
      </c>
      <c r="L3" s="35">
        <f t="shared" si="3"/>
        <v>0.016605169106425042</v>
      </c>
      <c r="M3" s="14">
        <f t="shared" si="4"/>
        <v>10.02920000000006</v>
      </c>
    </row>
    <row r="4" spans="1:13" ht="15">
      <c r="A4" s="4">
        <v>12</v>
      </c>
      <c r="B4" s="7" t="s">
        <v>12</v>
      </c>
      <c r="C4" s="14">
        <v>3775</v>
      </c>
      <c r="D4" s="14">
        <v>5236</v>
      </c>
      <c r="E4" s="103">
        <v>4498</v>
      </c>
      <c r="F4" s="41">
        <f t="shared" si="5"/>
        <v>0.001347312877621277</v>
      </c>
      <c r="G4" s="17">
        <f t="shared" si="0"/>
        <v>0.19152317880794703</v>
      </c>
      <c r="H4" s="10">
        <f t="shared" si="1"/>
        <v>723</v>
      </c>
      <c r="I4" s="35">
        <f t="shared" si="2"/>
        <v>0.00380202143435597</v>
      </c>
      <c r="J4" s="14">
        <v>52.73099</v>
      </c>
      <c r="K4" s="11">
        <v>54.45105</v>
      </c>
      <c r="L4" s="35">
        <f t="shared" si="3"/>
        <v>0.03261952790948935</v>
      </c>
      <c r="M4" s="14">
        <f t="shared" si="4"/>
        <v>1.7200600000000037</v>
      </c>
    </row>
    <row r="5" spans="1:13" ht="15">
      <c r="A5" s="4">
        <v>13</v>
      </c>
      <c r="B5" s="7" t="s">
        <v>13</v>
      </c>
      <c r="C5" s="14">
        <v>393798</v>
      </c>
      <c r="D5" s="14">
        <v>430213</v>
      </c>
      <c r="E5" s="103">
        <v>437194</v>
      </c>
      <c r="F5" s="41">
        <f t="shared" si="5"/>
        <v>0.13095533708731805</v>
      </c>
      <c r="G5" s="17">
        <f t="shared" si="0"/>
        <v>0.11019862975434105</v>
      </c>
      <c r="H5" s="10">
        <f>E5-C5</f>
        <v>43396</v>
      </c>
      <c r="I5" s="35">
        <f t="shared" si="2"/>
        <v>0.22820542484828724</v>
      </c>
      <c r="J5" s="14">
        <v>17455.93</v>
      </c>
      <c r="K5" s="11">
        <v>18255.94</v>
      </c>
      <c r="L5" s="35">
        <f t="shared" si="3"/>
        <v>0.04583027085924373</v>
      </c>
      <c r="M5" s="14">
        <f t="shared" si="4"/>
        <v>800.0099999999984</v>
      </c>
    </row>
    <row r="6" spans="1:13" ht="15">
      <c r="A6" s="4">
        <v>14</v>
      </c>
      <c r="B6" s="7" t="s">
        <v>14</v>
      </c>
      <c r="C6" s="14">
        <v>421460</v>
      </c>
      <c r="D6" s="14">
        <v>454754</v>
      </c>
      <c r="E6" s="103">
        <v>455165</v>
      </c>
      <c r="F6" s="41">
        <f t="shared" si="5"/>
        <v>0.13633829834203834</v>
      </c>
      <c r="G6" s="17">
        <f t="shared" si="0"/>
        <v>0.07997200208797987</v>
      </c>
      <c r="H6" s="10">
        <f>E6-C6</f>
        <v>33705</v>
      </c>
      <c r="I6" s="35">
        <f>H6/$H$26</f>
        <v>0.17724361334020466</v>
      </c>
      <c r="J6" s="14">
        <v>34136.48</v>
      </c>
      <c r="K6" s="11">
        <v>34068.51</v>
      </c>
      <c r="L6" s="35">
        <f t="shared" si="3"/>
        <v>-0.0019911250369106935</v>
      </c>
      <c r="M6" s="14">
        <f t="shared" si="4"/>
        <v>-67.97000000000116</v>
      </c>
    </row>
    <row r="7" spans="1:13" ht="15">
      <c r="A7" s="4">
        <v>15</v>
      </c>
      <c r="B7" s="7" t="s">
        <v>15</v>
      </c>
      <c r="C7" s="14">
        <v>54307</v>
      </c>
      <c r="D7" s="14">
        <v>60591</v>
      </c>
      <c r="E7" s="103">
        <v>61320</v>
      </c>
      <c r="F7" s="41">
        <f t="shared" si="5"/>
        <v>0.018367546833200687</v>
      </c>
      <c r="G7" s="17">
        <f>(E7-C7)/C7</f>
        <v>0.12913620711878762</v>
      </c>
      <c r="H7" s="10">
        <f>E7-C7</f>
        <v>7013</v>
      </c>
      <c r="I7" s="35">
        <f t="shared" si="2"/>
        <v>0.03687908204583461</v>
      </c>
      <c r="J7" s="14">
        <v>6543.014</v>
      </c>
      <c r="K7" s="11">
        <v>6595.851</v>
      </c>
      <c r="L7" s="35">
        <f t="shared" si="3"/>
        <v>0.00807533042111778</v>
      </c>
      <c r="M7" s="14">
        <f t="shared" si="4"/>
        <v>52.836999999999534</v>
      </c>
    </row>
    <row r="8" spans="1:13" ht="15">
      <c r="A8" s="4">
        <v>16</v>
      </c>
      <c r="B8" s="7" t="s">
        <v>16</v>
      </c>
      <c r="C8" s="14">
        <v>65040</v>
      </c>
      <c r="D8" s="14">
        <v>64067</v>
      </c>
      <c r="E8" s="103">
        <v>64340</v>
      </c>
      <c r="F8" s="41">
        <f t="shared" si="5"/>
        <v>0.019272145519375936</v>
      </c>
      <c r="G8" s="17">
        <f t="shared" si="0"/>
        <v>-0.01076260762607626</v>
      </c>
      <c r="H8" s="10">
        <f t="shared" si="1"/>
        <v>-700</v>
      </c>
      <c r="I8" s="35">
        <f t="shared" si="2"/>
        <v>-0.003681071928145476</v>
      </c>
      <c r="J8" s="14">
        <v>11236.3</v>
      </c>
      <c r="K8" s="11">
        <v>11204.58</v>
      </c>
      <c r="L8" s="35">
        <f>(K8-J8)/J8</f>
        <v>-0.002822993334104585</v>
      </c>
      <c r="M8" s="14">
        <f t="shared" si="4"/>
        <v>-31.719999999999345</v>
      </c>
    </row>
    <row r="9" spans="1:13" ht="15">
      <c r="A9" s="4">
        <v>17</v>
      </c>
      <c r="B9" s="7" t="s">
        <v>17</v>
      </c>
      <c r="C9" s="14">
        <v>39450</v>
      </c>
      <c r="D9" s="14">
        <v>41251</v>
      </c>
      <c r="E9" s="103">
        <v>41522</v>
      </c>
      <c r="F9" s="41">
        <f t="shared" si="5"/>
        <v>0.012437333326943233</v>
      </c>
      <c r="G9" s="17">
        <f t="shared" si="0"/>
        <v>0.05252217997465146</v>
      </c>
      <c r="H9" s="10">
        <f t="shared" si="1"/>
        <v>2072</v>
      </c>
      <c r="I9" s="35">
        <f t="shared" si="2"/>
        <v>0.010895972907310609</v>
      </c>
      <c r="J9" s="14">
        <v>1991.045</v>
      </c>
      <c r="K9" s="11">
        <v>2009.827</v>
      </c>
      <c r="L9" s="35">
        <f t="shared" si="3"/>
        <v>0.009433237320100714</v>
      </c>
      <c r="M9" s="14">
        <f t="shared" si="4"/>
        <v>18.781999999999925</v>
      </c>
    </row>
    <row r="10" spans="1:13" ht="15">
      <c r="A10" s="4">
        <v>18</v>
      </c>
      <c r="B10" s="7" t="s">
        <v>18</v>
      </c>
      <c r="C10" s="14">
        <v>69577</v>
      </c>
      <c r="D10" s="14">
        <v>68778</v>
      </c>
      <c r="E10" s="103">
        <v>68595</v>
      </c>
      <c r="F10" s="41">
        <f t="shared" si="5"/>
        <v>0.020546671151718873</v>
      </c>
      <c r="G10" s="17">
        <f t="shared" si="0"/>
        <v>-0.014113859465053107</v>
      </c>
      <c r="H10" s="10">
        <f t="shared" si="1"/>
        <v>-982</v>
      </c>
      <c r="I10" s="35">
        <f t="shared" si="2"/>
        <v>-0.005164018047769796</v>
      </c>
      <c r="J10" s="14">
        <v>9317.883</v>
      </c>
      <c r="K10" s="11">
        <v>9329.225</v>
      </c>
      <c r="L10" s="35">
        <f t="shared" si="3"/>
        <v>0.0012172292783672594</v>
      </c>
      <c r="M10" s="14">
        <f t="shared" si="4"/>
        <v>11.342000000000553</v>
      </c>
    </row>
    <row r="11" spans="1:13" ht="15">
      <c r="A11" s="4">
        <v>19</v>
      </c>
      <c r="B11" s="7" t="s">
        <v>19</v>
      </c>
      <c r="C11" s="14">
        <v>8812</v>
      </c>
      <c r="D11" s="14">
        <v>9187</v>
      </c>
      <c r="E11" s="103">
        <v>8829</v>
      </c>
      <c r="F11" s="41">
        <f t="shared" si="5"/>
        <v>0.0026446032451129956</v>
      </c>
      <c r="G11" s="17">
        <f t="shared" si="0"/>
        <v>0.001929187471629596</v>
      </c>
      <c r="H11" s="10">
        <f t="shared" si="1"/>
        <v>17</v>
      </c>
      <c r="I11" s="35">
        <f t="shared" si="2"/>
        <v>8.939746111210442E-05</v>
      </c>
      <c r="J11" s="14">
        <v>369.23</v>
      </c>
      <c r="K11" s="11">
        <v>361.957</v>
      </c>
      <c r="L11" s="35">
        <f t="shared" si="3"/>
        <v>-0.019697749370311254</v>
      </c>
      <c r="M11" s="14">
        <f t="shared" si="4"/>
        <v>-7.273000000000025</v>
      </c>
    </row>
    <row r="12" spans="1:13" ht="15">
      <c r="A12" s="4">
        <v>20</v>
      </c>
      <c r="B12" s="7" t="s">
        <v>20</v>
      </c>
      <c r="C12" s="14">
        <v>77893</v>
      </c>
      <c r="D12" s="14">
        <v>75509</v>
      </c>
      <c r="E12" s="103">
        <v>71403</v>
      </c>
      <c r="F12" s="41">
        <f t="shared" si="5"/>
        <v>0.02138776820826857</v>
      </c>
      <c r="G12" s="17">
        <f t="shared" si="0"/>
        <v>-0.08331942536556558</v>
      </c>
      <c r="H12" s="10">
        <f t="shared" si="1"/>
        <v>-6490</v>
      </c>
      <c r="I12" s="35">
        <f t="shared" si="2"/>
        <v>-0.03412879544809163</v>
      </c>
      <c r="J12" s="14">
        <v>4478.392</v>
      </c>
      <c r="K12" s="11">
        <v>4458.66</v>
      </c>
      <c r="L12" s="35">
        <f t="shared" si="3"/>
        <v>-0.004406045741417896</v>
      </c>
      <c r="M12" s="14">
        <f t="shared" si="4"/>
        <v>-19.73199999999997</v>
      </c>
    </row>
    <row r="13" spans="1:13" ht="15">
      <c r="A13" s="4">
        <v>21</v>
      </c>
      <c r="B13" s="7" t="s">
        <v>21</v>
      </c>
      <c r="C13" s="14">
        <v>10183</v>
      </c>
      <c r="D13" s="14">
        <v>14095</v>
      </c>
      <c r="E13" s="103">
        <v>16247</v>
      </c>
      <c r="F13" s="41">
        <f t="shared" si="5"/>
        <v>0.004866561210029543</v>
      </c>
      <c r="G13" s="17">
        <f t="shared" si="0"/>
        <v>0.5955023077678484</v>
      </c>
      <c r="H13" s="10">
        <f t="shared" si="1"/>
        <v>6064</v>
      </c>
      <c r="I13" s="35">
        <f t="shared" si="2"/>
        <v>0.03188860024610595</v>
      </c>
      <c r="J13" s="14">
        <v>270.9455</v>
      </c>
      <c r="K13" s="11">
        <v>282.5768</v>
      </c>
      <c r="L13" s="35">
        <f t="shared" si="3"/>
        <v>0.04292855943353926</v>
      </c>
      <c r="M13" s="14">
        <f t="shared" si="4"/>
        <v>11.63130000000001</v>
      </c>
    </row>
    <row r="14" spans="1:13" ht="15">
      <c r="A14" s="4">
        <v>22</v>
      </c>
      <c r="B14" s="7" t="s">
        <v>22</v>
      </c>
      <c r="C14" s="14">
        <v>160418</v>
      </c>
      <c r="D14" s="14">
        <v>170217</v>
      </c>
      <c r="E14" s="103">
        <v>172755</v>
      </c>
      <c r="F14" s="41">
        <f t="shared" si="5"/>
        <v>0.051746339745100865</v>
      </c>
      <c r="G14" s="17">
        <f t="shared" si="0"/>
        <v>0.07690533481280155</v>
      </c>
      <c r="H14" s="10">
        <f t="shared" si="1"/>
        <v>12337</v>
      </c>
      <c r="I14" s="35">
        <f t="shared" si="2"/>
        <v>0.06487626339647248</v>
      </c>
      <c r="J14" s="14">
        <v>11606.74</v>
      </c>
      <c r="K14" s="11">
        <v>11888.83</v>
      </c>
      <c r="L14" s="35">
        <f t="shared" si="3"/>
        <v>0.024303981996667466</v>
      </c>
      <c r="M14" s="14">
        <f t="shared" si="4"/>
        <v>282.09000000000015</v>
      </c>
    </row>
    <row r="15" spans="1:13" ht="15">
      <c r="A15" s="4">
        <v>23</v>
      </c>
      <c r="B15" s="7" t="s">
        <v>23</v>
      </c>
      <c r="C15" s="14">
        <v>189758</v>
      </c>
      <c r="D15" s="14">
        <v>202306</v>
      </c>
      <c r="E15" s="103">
        <v>194569</v>
      </c>
      <c r="F15" s="41">
        <f t="shared" si="5"/>
        <v>0.05828041780477862</v>
      </c>
      <c r="G15" s="17">
        <f t="shared" si="0"/>
        <v>0.025353344786517563</v>
      </c>
      <c r="H15" s="10">
        <f t="shared" si="1"/>
        <v>4811</v>
      </c>
      <c r="I15" s="35">
        <f t="shared" si="2"/>
        <v>0.02529948149472555</v>
      </c>
      <c r="J15" s="14">
        <v>13068.03</v>
      </c>
      <c r="K15" s="11">
        <v>13075.07</v>
      </c>
      <c r="L15" s="35">
        <f t="shared" si="3"/>
        <v>0.0005387193019911229</v>
      </c>
      <c r="M15" s="14">
        <f t="shared" si="4"/>
        <v>7.039999999999054</v>
      </c>
    </row>
    <row r="16" spans="1:13" ht="15">
      <c r="A16" s="4">
        <v>24</v>
      </c>
      <c r="B16" s="7" t="s">
        <v>24</v>
      </c>
      <c r="C16" s="14">
        <v>160160</v>
      </c>
      <c r="D16" s="14">
        <v>164795</v>
      </c>
      <c r="E16" s="103">
        <v>163831</v>
      </c>
      <c r="F16" s="41">
        <f t="shared" si="5"/>
        <v>0.04907328058105189</v>
      </c>
      <c r="G16" s="17">
        <f t="shared" si="0"/>
        <v>0.02292082917082917</v>
      </c>
      <c r="H16" s="10">
        <f t="shared" si="1"/>
        <v>3671</v>
      </c>
      <c r="I16" s="35">
        <f t="shared" si="2"/>
        <v>0.01930459292603149</v>
      </c>
      <c r="J16" s="14">
        <v>9084.852</v>
      </c>
      <c r="K16" s="11">
        <v>9217.612</v>
      </c>
      <c r="L16" s="35">
        <f t="shared" si="3"/>
        <v>0.014613336573892275</v>
      </c>
      <c r="M16" s="14">
        <f t="shared" si="4"/>
        <v>132.7599999999984</v>
      </c>
    </row>
    <row r="17" spans="1:13" ht="15">
      <c r="A17" s="4">
        <v>25</v>
      </c>
      <c r="B17" s="7" t="s">
        <v>25</v>
      </c>
      <c r="C17" s="14">
        <v>354992</v>
      </c>
      <c r="D17" s="14">
        <v>357841</v>
      </c>
      <c r="E17" s="103">
        <v>362613</v>
      </c>
      <c r="F17" s="41">
        <f t="shared" si="5"/>
        <v>0.10861564350664386</v>
      </c>
      <c r="G17" s="17">
        <f t="shared" si="0"/>
        <v>0.021468089421733446</v>
      </c>
      <c r="H17" s="10">
        <f t="shared" si="1"/>
        <v>7621</v>
      </c>
      <c r="I17" s="35">
        <f t="shared" si="2"/>
        <v>0.0400763559491381</v>
      </c>
      <c r="J17" s="14">
        <v>30992.33</v>
      </c>
      <c r="K17" s="11">
        <v>31535.74</v>
      </c>
      <c r="L17" s="35">
        <f t="shared" si="3"/>
        <v>0.017533693013723067</v>
      </c>
      <c r="M17" s="14">
        <f t="shared" si="4"/>
        <v>543.4099999999999</v>
      </c>
    </row>
    <row r="18" spans="1:13" ht="15">
      <c r="A18" s="4">
        <v>26</v>
      </c>
      <c r="B18" s="7" t="s">
        <v>26</v>
      </c>
      <c r="C18" s="14">
        <v>39779</v>
      </c>
      <c r="D18" s="14">
        <v>33407</v>
      </c>
      <c r="E18" s="103">
        <v>32485</v>
      </c>
      <c r="F18" s="41">
        <f t="shared" si="5"/>
        <v>0.00973042659615989</v>
      </c>
      <c r="G18" s="17">
        <f t="shared" si="0"/>
        <v>-0.18336308102265014</v>
      </c>
      <c r="H18" s="10">
        <f t="shared" si="1"/>
        <v>-7294</v>
      </c>
      <c r="I18" s="35">
        <f t="shared" si="2"/>
        <v>-0.03835676949127586</v>
      </c>
      <c r="J18" s="14">
        <v>1781.328</v>
      </c>
      <c r="K18" s="11">
        <v>1773.826</v>
      </c>
      <c r="L18" s="35">
        <f t="shared" si="3"/>
        <v>-0.00421146470498412</v>
      </c>
      <c r="M18" s="14">
        <f t="shared" si="4"/>
        <v>-7.501999999999953</v>
      </c>
    </row>
    <row r="19" spans="1:13" ht="15">
      <c r="A19" s="4">
        <v>27</v>
      </c>
      <c r="B19" s="7" t="s">
        <v>27</v>
      </c>
      <c r="C19" s="14">
        <v>86434</v>
      </c>
      <c r="D19" s="14">
        <v>98940</v>
      </c>
      <c r="E19" s="103">
        <v>101756</v>
      </c>
      <c r="F19" s="41">
        <f t="shared" si="5"/>
        <v>0.03047958407630739</v>
      </c>
      <c r="G19" s="17">
        <f t="shared" si="0"/>
        <v>0.17726820464169193</v>
      </c>
      <c r="H19" s="10">
        <f t="shared" si="1"/>
        <v>15322</v>
      </c>
      <c r="I19" s="35">
        <f t="shared" si="2"/>
        <v>0.0805734058329214</v>
      </c>
      <c r="J19" s="14">
        <v>4596.561</v>
      </c>
      <c r="K19" s="11">
        <v>4704.632</v>
      </c>
      <c r="L19" s="35">
        <f t="shared" si="3"/>
        <v>0.023511272884227996</v>
      </c>
      <c r="M19" s="14">
        <f t="shared" si="4"/>
        <v>108.07099999999991</v>
      </c>
    </row>
    <row r="20" spans="1:13" ht="15">
      <c r="A20" s="4">
        <v>28</v>
      </c>
      <c r="B20" s="7" t="s">
        <v>28</v>
      </c>
      <c r="C20" s="14">
        <v>170986</v>
      </c>
      <c r="D20" s="14">
        <v>157293</v>
      </c>
      <c r="E20" s="103">
        <v>158197</v>
      </c>
      <c r="F20" s="41">
        <f t="shared" si="5"/>
        <v>0.047385694820154096</v>
      </c>
      <c r="G20" s="17">
        <f t="shared" si="0"/>
        <v>-0.07479559730036377</v>
      </c>
      <c r="H20" s="10">
        <f t="shared" si="1"/>
        <v>-12789</v>
      </c>
      <c r="I20" s="35">
        <f t="shared" si="2"/>
        <v>-0.06725318412721784</v>
      </c>
      <c r="J20" s="14">
        <v>16177.91</v>
      </c>
      <c r="K20" s="11">
        <v>15916.26</v>
      </c>
      <c r="L20" s="35">
        <f t="shared" si="3"/>
        <v>-0.016173288144142206</v>
      </c>
      <c r="M20" s="14">
        <f t="shared" si="4"/>
        <v>-261.64999999999964</v>
      </c>
    </row>
    <row r="21" spans="1:13" ht="15">
      <c r="A21" s="4">
        <v>29</v>
      </c>
      <c r="B21" s="7" t="s">
        <v>29</v>
      </c>
      <c r="C21" s="14">
        <v>102509</v>
      </c>
      <c r="D21" s="14">
        <v>124728</v>
      </c>
      <c r="E21" s="103">
        <v>128554</v>
      </c>
      <c r="F21" s="41">
        <f t="shared" si="5"/>
        <v>0.0385065495041631</v>
      </c>
      <c r="G21" s="17">
        <f t="shared" si="0"/>
        <v>0.2540752519290989</v>
      </c>
      <c r="H21" s="10">
        <f t="shared" si="1"/>
        <v>26045</v>
      </c>
      <c r="I21" s="35">
        <f t="shared" si="2"/>
        <v>0.13696216909792702</v>
      </c>
      <c r="J21" s="14">
        <v>3187.903</v>
      </c>
      <c r="K21" s="11">
        <v>3250.853</v>
      </c>
      <c r="L21" s="35">
        <f t="shared" si="3"/>
        <v>0.019746523027833744</v>
      </c>
      <c r="M21" s="14">
        <f t="shared" si="4"/>
        <v>62.95000000000027</v>
      </c>
    </row>
    <row r="22" spans="1:13" ht="15">
      <c r="A22" s="4">
        <v>30</v>
      </c>
      <c r="B22" s="7" t="s">
        <v>30</v>
      </c>
      <c r="C22" s="14">
        <v>35533</v>
      </c>
      <c r="D22" s="14">
        <v>40418</v>
      </c>
      <c r="E22" s="103">
        <v>40996</v>
      </c>
      <c r="F22" s="41">
        <f t="shared" si="5"/>
        <v>0.012279777396834564</v>
      </c>
      <c r="G22" s="17">
        <f t="shared" si="0"/>
        <v>0.15374440660794192</v>
      </c>
      <c r="H22" s="10">
        <f t="shared" si="1"/>
        <v>5463</v>
      </c>
      <c r="I22" s="35">
        <f t="shared" si="2"/>
        <v>0.02872813706208391</v>
      </c>
      <c r="J22" s="14">
        <v>1093.755</v>
      </c>
      <c r="K22" s="11">
        <v>1097.464</v>
      </c>
      <c r="L22" s="35">
        <f t="shared" si="3"/>
        <v>0.003391070212250305</v>
      </c>
      <c r="M22" s="14">
        <f t="shared" si="4"/>
        <v>3.7089999999998327</v>
      </c>
    </row>
    <row r="23" spans="1:13" ht="15">
      <c r="A23" s="4">
        <v>31</v>
      </c>
      <c r="B23" s="7" t="s">
        <v>31</v>
      </c>
      <c r="C23" s="14">
        <v>117971</v>
      </c>
      <c r="D23" s="14">
        <v>139836</v>
      </c>
      <c r="E23" s="103">
        <v>143355</v>
      </c>
      <c r="F23" s="41">
        <f t="shared" si="5"/>
        <v>0.04293998167438821</v>
      </c>
      <c r="G23" s="17">
        <f t="shared" si="0"/>
        <v>0.21517152520534708</v>
      </c>
      <c r="H23" s="10">
        <f t="shared" si="1"/>
        <v>25384</v>
      </c>
      <c r="I23" s="35">
        <f t="shared" si="2"/>
        <v>0.1334861854629211</v>
      </c>
      <c r="J23" s="14">
        <v>19544.21</v>
      </c>
      <c r="K23" s="11">
        <v>19904.19</v>
      </c>
      <c r="L23" s="35">
        <f t="shared" si="3"/>
        <v>0.018418754198813846</v>
      </c>
      <c r="M23" s="14">
        <f t="shared" si="4"/>
        <v>359.97999999999956</v>
      </c>
    </row>
    <row r="24" spans="1:13" ht="15">
      <c r="A24" s="4">
        <v>32</v>
      </c>
      <c r="B24" s="7" t="s">
        <v>32</v>
      </c>
      <c r="C24" s="14">
        <v>35037</v>
      </c>
      <c r="D24" s="14">
        <v>41836</v>
      </c>
      <c r="E24" s="103">
        <v>42256</v>
      </c>
      <c r="F24" s="41">
        <f t="shared" si="5"/>
        <v>0.01265719274272225</v>
      </c>
      <c r="G24" s="17">
        <f t="shared" si="0"/>
        <v>0.20603932985130005</v>
      </c>
      <c r="H24" s="10">
        <f t="shared" si="1"/>
        <v>7219</v>
      </c>
      <c r="I24" s="35">
        <f t="shared" si="2"/>
        <v>0.03796236892754599</v>
      </c>
      <c r="J24" s="14">
        <v>5799.914</v>
      </c>
      <c r="K24" s="11">
        <v>5824.939</v>
      </c>
      <c r="L24" s="35">
        <f t="shared" si="3"/>
        <v>0.004314719149284032</v>
      </c>
      <c r="M24" s="14">
        <f t="shared" si="4"/>
        <v>25.025000000000546</v>
      </c>
    </row>
    <row r="25" spans="1:13" ht="15.75" thickBot="1">
      <c r="A25" s="4">
        <v>33</v>
      </c>
      <c r="B25" s="7" t="s">
        <v>33</v>
      </c>
      <c r="C25" s="14">
        <v>159546</v>
      </c>
      <c r="D25" s="14">
        <v>155246</v>
      </c>
      <c r="E25" s="103">
        <v>152718</v>
      </c>
      <c r="F25" s="41">
        <f t="shared" si="5"/>
        <v>0.04574453713752027</v>
      </c>
      <c r="G25" s="17">
        <f t="shared" si="0"/>
        <v>-0.042796434883983304</v>
      </c>
      <c r="H25" s="10">
        <f t="shared" si="1"/>
        <v>-6828</v>
      </c>
      <c r="I25" s="35">
        <f t="shared" si="2"/>
        <v>-0.03590622732196758</v>
      </c>
      <c r="J25" s="14">
        <v>19697.93</v>
      </c>
      <c r="K25" s="11">
        <v>19723.59</v>
      </c>
      <c r="L25" s="35">
        <f t="shared" si="3"/>
        <v>0.0013026749511242987</v>
      </c>
      <c r="M25" s="14">
        <f t="shared" si="4"/>
        <v>25.659999999999854</v>
      </c>
    </row>
    <row r="26" spans="1:13" s="65" customFormat="1" ht="15.75" thickBot="1">
      <c r="A26" s="164" t="s">
        <v>261</v>
      </c>
      <c r="B26" s="165"/>
      <c r="C26" s="55">
        <v>3148335</v>
      </c>
      <c r="D26" s="55">
        <v>3331768</v>
      </c>
      <c r="E26" s="55">
        <v>3338497</v>
      </c>
      <c r="F26" s="26">
        <f t="shared" si="5"/>
        <v>1</v>
      </c>
      <c r="G26" s="26">
        <f t="shared" si="0"/>
        <v>0.060400815033978275</v>
      </c>
      <c r="H26" s="55">
        <f t="shared" si="1"/>
        <v>190162</v>
      </c>
      <c r="I26" s="37">
        <f t="shared" si="2"/>
        <v>1</v>
      </c>
      <c r="J26" s="144">
        <v>3369393</v>
      </c>
      <c r="K26" s="145">
        <v>3389903</v>
      </c>
      <c r="L26" s="37">
        <f t="shared" si="3"/>
        <v>0.006087149821941222</v>
      </c>
      <c r="M26" s="55">
        <f t="shared" si="4"/>
        <v>20510</v>
      </c>
    </row>
    <row r="27" spans="5:8" ht="15">
      <c r="E27" s="81"/>
      <c r="F27" s="89"/>
      <c r="H27" s="81"/>
    </row>
  </sheetData>
  <sheetProtection/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515625" defaultRowHeight="15"/>
  <cols>
    <col min="1" max="1" width="13.7109375" style="0" bestFit="1" customWidth="1"/>
    <col min="2" max="2" width="34.421875" style="0" bestFit="1" customWidth="1"/>
    <col min="3" max="3" width="14.00390625" style="0" customWidth="1"/>
    <col min="4" max="4" width="12.00390625" style="0" customWidth="1"/>
    <col min="5" max="5" width="12.00390625" style="0" bestFit="1" customWidth="1"/>
    <col min="6" max="6" width="17.8515625" style="0" customWidth="1"/>
    <col min="7" max="7" width="27.140625" style="0" customWidth="1"/>
    <col min="8" max="8" width="26.421875" style="0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45.75" thickBot="1">
      <c r="A1" s="39" t="s">
        <v>1</v>
      </c>
      <c r="B1" s="18" t="s">
        <v>91</v>
      </c>
      <c r="C1" s="95">
        <v>40909</v>
      </c>
      <c r="D1" s="75">
        <v>41244</v>
      </c>
      <c r="E1" s="104">
        <v>41275</v>
      </c>
      <c r="F1" s="42" t="s">
        <v>285</v>
      </c>
      <c r="G1" s="44" t="s">
        <v>292</v>
      </c>
      <c r="H1" s="15" t="s">
        <v>293</v>
      </c>
      <c r="I1" s="42" t="s">
        <v>288</v>
      </c>
      <c r="J1" s="74" t="s">
        <v>284</v>
      </c>
      <c r="K1" s="72" t="s">
        <v>289</v>
      </c>
      <c r="L1" s="53" t="s">
        <v>294</v>
      </c>
      <c r="M1" s="15" t="s">
        <v>295</v>
      </c>
    </row>
    <row r="2" spans="1:13" ht="15">
      <c r="A2" s="4">
        <v>10</v>
      </c>
      <c r="B2" s="7" t="s">
        <v>10</v>
      </c>
      <c r="C2" s="13">
        <v>39324</v>
      </c>
      <c r="D2" s="14">
        <v>40493</v>
      </c>
      <c r="E2" s="3">
        <v>40237</v>
      </c>
      <c r="F2" s="40">
        <f aca="true" t="shared" si="0" ref="F2:F26">E2/$E$26</f>
        <v>0.15361327342070805</v>
      </c>
      <c r="G2" s="16">
        <f>(E2-C2)/C2</f>
        <v>0.023217373614077916</v>
      </c>
      <c r="H2" s="13">
        <f aca="true" t="shared" si="1" ref="H2:H26">E2-C2</f>
        <v>913</v>
      </c>
      <c r="I2" s="45">
        <f aca="true" t="shared" si="2" ref="I2:I26">H2/$H$26</f>
        <v>0.07904077569041641</v>
      </c>
      <c r="J2" s="13">
        <v>40471</v>
      </c>
      <c r="K2" s="9">
        <v>40501.06</v>
      </c>
      <c r="L2" s="45">
        <f aca="true" t="shared" si="3" ref="L2:L26">(K2-J2)/J2</f>
        <v>0.0007427540708160825</v>
      </c>
      <c r="M2" s="13">
        <f aca="true" t="shared" si="4" ref="M2:M26">K2-J2</f>
        <v>30.05999999999767</v>
      </c>
    </row>
    <row r="3" spans="1:13" ht="15">
      <c r="A3" s="4">
        <v>11</v>
      </c>
      <c r="B3" s="7" t="s">
        <v>11</v>
      </c>
      <c r="C3" s="14">
        <v>571</v>
      </c>
      <c r="D3" s="14">
        <v>605</v>
      </c>
      <c r="E3" s="3">
        <v>613</v>
      </c>
      <c r="F3" s="41">
        <f t="shared" si="0"/>
        <v>0.002340257390135796</v>
      </c>
      <c r="G3" s="17">
        <f aca="true" t="shared" si="5" ref="G3:G26">(E3-C3)/C3</f>
        <v>0.07355516637478109</v>
      </c>
      <c r="H3" s="14">
        <f t="shared" si="1"/>
        <v>42</v>
      </c>
      <c r="I3" s="35">
        <f t="shared" si="2"/>
        <v>0.00363604882694139</v>
      </c>
      <c r="J3" s="14">
        <v>603.9806</v>
      </c>
      <c r="K3" s="11">
        <v>614.0098</v>
      </c>
      <c r="L3" s="35">
        <f t="shared" si="3"/>
        <v>0.016605169106425042</v>
      </c>
      <c r="M3" s="14">
        <f t="shared" si="4"/>
        <v>10.02920000000006</v>
      </c>
    </row>
    <row r="4" spans="1:13" ht="15">
      <c r="A4" s="4">
        <v>12</v>
      </c>
      <c r="B4" s="7" t="s">
        <v>12</v>
      </c>
      <c r="C4" s="14">
        <v>54</v>
      </c>
      <c r="D4" s="14">
        <v>53</v>
      </c>
      <c r="E4" s="3">
        <v>54</v>
      </c>
      <c r="F4" s="41">
        <f t="shared" si="0"/>
        <v>0.0002061564421979331</v>
      </c>
      <c r="G4" s="17">
        <f t="shared" si="5"/>
        <v>0</v>
      </c>
      <c r="H4" s="14">
        <f t="shared" si="1"/>
        <v>0</v>
      </c>
      <c r="I4" s="35">
        <f t="shared" si="2"/>
        <v>0</v>
      </c>
      <c r="J4" s="14">
        <v>52.73099</v>
      </c>
      <c r="K4" s="11">
        <v>54.45105</v>
      </c>
      <c r="L4" s="35">
        <f>(K4-J4)/J4</f>
        <v>0.03261952790948935</v>
      </c>
      <c r="M4" s="14">
        <f t="shared" si="4"/>
        <v>1.7200600000000037</v>
      </c>
    </row>
    <row r="5" spans="1:13" ht="15">
      <c r="A5" s="4">
        <v>13</v>
      </c>
      <c r="B5" s="7" t="s">
        <v>13</v>
      </c>
      <c r="C5" s="14">
        <v>16133</v>
      </c>
      <c r="D5" s="14">
        <v>17313</v>
      </c>
      <c r="E5" s="3">
        <v>18055</v>
      </c>
      <c r="F5" s="41">
        <f t="shared" si="0"/>
        <v>0.06892878822006819</v>
      </c>
      <c r="G5" s="17">
        <f>(E5-C5)/C5</f>
        <v>0.11913469286555507</v>
      </c>
      <c r="H5" s="14">
        <f>E5-C5</f>
        <v>1922</v>
      </c>
      <c r="I5" s="35">
        <f t="shared" si="2"/>
        <v>0.16639252012812744</v>
      </c>
      <c r="J5" s="14">
        <v>17455.93</v>
      </c>
      <c r="K5" s="11">
        <v>18255.94</v>
      </c>
      <c r="L5" s="35">
        <f t="shared" si="3"/>
        <v>0.04583027085924373</v>
      </c>
      <c r="M5" s="14">
        <f t="shared" si="4"/>
        <v>800.0099999999984</v>
      </c>
    </row>
    <row r="6" spans="1:13" ht="15">
      <c r="A6" s="4">
        <v>14</v>
      </c>
      <c r="B6" s="7" t="s">
        <v>14</v>
      </c>
      <c r="C6" s="14">
        <v>30350</v>
      </c>
      <c r="D6" s="14">
        <v>33977</v>
      </c>
      <c r="E6" s="3">
        <v>32885</v>
      </c>
      <c r="F6" s="41">
        <f t="shared" si="0"/>
        <v>0.1255454555866487</v>
      </c>
      <c r="G6" s="17">
        <f t="shared" si="5"/>
        <v>0.08352553542009884</v>
      </c>
      <c r="H6" s="14">
        <f t="shared" si="1"/>
        <v>2535</v>
      </c>
      <c r="I6" s="35">
        <f t="shared" si="2"/>
        <v>0.2194615184832482</v>
      </c>
      <c r="J6" s="14">
        <v>34136.48</v>
      </c>
      <c r="K6" s="11">
        <v>34068.51</v>
      </c>
      <c r="L6" s="35">
        <f>(K6-J6)/J6</f>
        <v>-0.0019911250369106935</v>
      </c>
      <c r="M6" s="14">
        <f t="shared" si="4"/>
        <v>-67.97000000000116</v>
      </c>
    </row>
    <row r="7" spans="1:13" ht="15">
      <c r="A7" s="4">
        <v>15</v>
      </c>
      <c r="B7" s="7" t="s">
        <v>15</v>
      </c>
      <c r="C7" s="14">
        <v>5787</v>
      </c>
      <c r="D7" s="14">
        <v>6425</v>
      </c>
      <c r="E7" s="3">
        <v>6472</v>
      </c>
      <c r="F7" s="41">
        <f t="shared" si="0"/>
        <v>0.024708231368611538</v>
      </c>
      <c r="G7" s="17">
        <f t="shared" si="5"/>
        <v>0.11836875756004839</v>
      </c>
      <c r="H7" s="14">
        <f t="shared" si="1"/>
        <v>685</v>
      </c>
      <c r="I7" s="35">
        <f t="shared" si="2"/>
        <v>0.05930222491559172</v>
      </c>
      <c r="J7" s="14">
        <v>6543.014</v>
      </c>
      <c r="K7" s="11">
        <v>6595.851</v>
      </c>
      <c r="L7" s="35">
        <f t="shared" si="3"/>
        <v>0.00807533042111778</v>
      </c>
      <c r="M7" s="14">
        <f t="shared" si="4"/>
        <v>52.836999999999534</v>
      </c>
    </row>
    <row r="8" spans="1:13" ht="15">
      <c r="A8" s="4">
        <v>16</v>
      </c>
      <c r="B8" s="7" t="s">
        <v>16</v>
      </c>
      <c r="C8" s="14">
        <v>11179</v>
      </c>
      <c r="D8" s="14">
        <v>11061</v>
      </c>
      <c r="E8" s="3">
        <v>10931</v>
      </c>
      <c r="F8" s="41">
        <f t="shared" si="0"/>
        <v>0.041731408697511234</v>
      </c>
      <c r="G8" s="17">
        <f t="shared" si="5"/>
        <v>-0.02218445299221755</v>
      </c>
      <c r="H8" s="14">
        <f t="shared" si="1"/>
        <v>-248</v>
      </c>
      <c r="I8" s="35">
        <f t="shared" si="2"/>
        <v>-0.021470002597177733</v>
      </c>
      <c r="J8" s="14">
        <v>11236.3</v>
      </c>
      <c r="K8" s="11">
        <v>11204.58</v>
      </c>
      <c r="L8" s="35">
        <f t="shared" si="3"/>
        <v>-0.002822993334104585</v>
      </c>
      <c r="M8" s="14">
        <f t="shared" si="4"/>
        <v>-31.719999999999345</v>
      </c>
    </row>
    <row r="9" spans="1:13" ht="15">
      <c r="A9" s="4">
        <v>17</v>
      </c>
      <c r="B9" s="7" t="s">
        <v>17</v>
      </c>
      <c r="C9" s="14">
        <v>1962</v>
      </c>
      <c r="D9" s="14">
        <v>2009</v>
      </c>
      <c r="E9" s="3">
        <v>2003</v>
      </c>
      <c r="F9" s="41">
        <f t="shared" si="0"/>
        <v>0.007646876920786296</v>
      </c>
      <c r="G9" s="17">
        <f t="shared" si="5"/>
        <v>0.02089704383282365</v>
      </c>
      <c r="H9" s="14">
        <f t="shared" si="1"/>
        <v>41</v>
      </c>
      <c r="I9" s="35">
        <f t="shared" si="2"/>
        <v>0.0035494762358237383</v>
      </c>
      <c r="J9" s="14">
        <v>1991.045</v>
      </c>
      <c r="K9" s="11">
        <v>2009.827</v>
      </c>
      <c r="L9" s="35">
        <f t="shared" si="3"/>
        <v>0.009433237320100714</v>
      </c>
      <c r="M9" s="14">
        <f t="shared" si="4"/>
        <v>18.781999999999925</v>
      </c>
    </row>
    <row r="10" spans="1:13" ht="15">
      <c r="A10" s="4">
        <v>18</v>
      </c>
      <c r="B10" s="7" t="s">
        <v>18</v>
      </c>
      <c r="C10" s="14">
        <v>9062</v>
      </c>
      <c r="D10" s="14">
        <v>9190</v>
      </c>
      <c r="E10" s="3">
        <v>9172</v>
      </c>
      <c r="F10" s="41">
        <f t="shared" si="0"/>
        <v>0.03501605347850819</v>
      </c>
      <c r="G10" s="17">
        <f t="shared" si="5"/>
        <v>0.012138600750386228</v>
      </c>
      <c r="H10" s="14">
        <f t="shared" si="1"/>
        <v>110</v>
      </c>
      <c r="I10" s="35">
        <f t="shared" si="2"/>
        <v>0.009522985022941736</v>
      </c>
      <c r="J10" s="14">
        <v>9317.883</v>
      </c>
      <c r="K10" s="11">
        <v>9329.225</v>
      </c>
      <c r="L10" s="35">
        <f t="shared" si="3"/>
        <v>0.0012172292783672594</v>
      </c>
      <c r="M10" s="14">
        <f t="shared" si="4"/>
        <v>11.342000000000553</v>
      </c>
    </row>
    <row r="11" spans="1:13" ht="15">
      <c r="A11" s="4">
        <v>19</v>
      </c>
      <c r="B11" s="7" t="s">
        <v>19</v>
      </c>
      <c r="C11" s="14">
        <v>372</v>
      </c>
      <c r="D11" s="14">
        <v>371</v>
      </c>
      <c r="E11" s="3">
        <v>359</v>
      </c>
      <c r="F11" s="41">
        <f t="shared" si="0"/>
        <v>0.0013705585694269997</v>
      </c>
      <c r="G11" s="17">
        <f t="shared" si="5"/>
        <v>-0.03494623655913978</v>
      </c>
      <c r="H11" s="14">
        <f t="shared" si="1"/>
        <v>-13</v>
      </c>
      <c r="I11" s="35">
        <f t="shared" si="2"/>
        <v>-0.0011254436845294779</v>
      </c>
      <c r="J11" s="14">
        <v>369.23</v>
      </c>
      <c r="K11" s="11">
        <v>361.957</v>
      </c>
      <c r="L11" s="35">
        <f t="shared" si="3"/>
        <v>-0.019697749370311254</v>
      </c>
      <c r="M11" s="14">
        <f t="shared" si="4"/>
        <v>-7.273000000000025</v>
      </c>
    </row>
    <row r="12" spans="1:13" ht="15">
      <c r="A12" s="4">
        <v>20</v>
      </c>
      <c r="B12" s="7" t="s">
        <v>20</v>
      </c>
      <c r="C12" s="14">
        <v>4440</v>
      </c>
      <c r="D12" s="14">
        <v>4524</v>
      </c>
      <c r="E12" s="3">
        <v>4452</v>
      </c>
      <c r="F12" s="41">
        <f t="shared" si="0"/>
        <v>0.016996453345651818</v>
      </c>
      <c r="G12" s="17">
        <f t="shared" si="5"/>
        <v>0.002702702702702703</v>
      </c>
      <c r="H12" s="14">
        <f t="shared" si="1"/>
        <v>12</v>
      </c>
      <c r="I12" s="35">
        <f t="shared" si="2"/>
        <v>0.0010388710934118258</v>
      </c>
      <c r="J12" s="14">
        <v>4478.392</v>
      </c>
      <c r="K12" s="11">
        <v>4458.66</v>
      </c>
      <c r="L12" s="35">
        <f>(K12-J12)/J12</f>
        <v>-0.004406045741417896</v>
      </c>
      <c r="M12" s="14">
        <f t="shared" si="4"/>
        <v>-19.73199999999997</v>
      </c>
    </row>
    <row r="13" spans="1:13" ht="15">
      <c r="A13" s="4">
        <v>21</v>
      </c>
      <c r="B13" s="7" t="s">
        <v>21</v>
      </c>
      <c r="C13" s="14">
        <v>208</v>
      </c>
      <c r="D13" s="14">
        <v>272</v>
      </c>
      <c r="E13" s="3">
        <v>279</v>
      </c>
      <c r="F13" s="41">
        <f t="shared" si="0"/>
        <v>0.0010651416180226542</v>
      </c>
      <c r="G13" s="17">
        <f t="shared" si="5"/>
        <v>0.34134615384615385</v>
      </c>
      <c r="H13" s="14">
        <f t="shared" si="1"/>
        <v>71</v>
      </c>
      <c r="I13" s="35">
        <f t="shared" si="2"/>
        <v>0.006146653969353303</v>
      </c>
      <c r="J13" s="14">
        <v>270.9455</v>
      </c>
      <c r="K13" s="11">
        <v>282.5768</v>
      </c>
      <c r="L13" s="35">
        <f t="shared" si="3"/>
        <v>0.04292855943353926</v>
      </c>
      <c r="M13" s="14">
        <f t="shared" si="4"/>
        <v>11.63130000000001</v>
      </c>
    </row>
    <row r="14" spans="1:13" ht="15">
      <c r="A14" s="4">
        <v>22</v>
      </c>
      <c r="B14" s="7" t="s">
        <v>22</v>
      </c>
      <c r="C14" s="14">
        <v>10999</v>
      </c>
      <c r="D14" s="14">
        <v>11652</v>
      </c>
      <c r="E14" s="3">
        <v>11778</v>
      </c>
      <c r="F14" s="41">
        <f t="shared" si="0"/>
        <v>0.04496501067050474</v>
      </c>
      <c r="G14" s="17">
        <f t="shared" si="5"/>
        <v>0.07082462042003819</v>
      </c>
      <c r="H14" s="14">
        <f t="shared" si="1"/>
        <v>779</v>
      </c>
      <c r="I14" s="35">
        <f t="shared" si="2"/>
        <v>0.06744004848065102</v>
      </c>
      <c r="J14" s="14">
        <v>11606.74</v>
      </c>
      <c r="K14" s="11">
        <v>11888.83</v>
      </c>
      <c r="L14" s="35">
        <f t="shared" si="3"/>
        <v>0.024303981996667466</v>
      </c>
      <c r="M14" s="14">
        <f t="shared" si="4"/>
        <v>282.09000000000015</v>
      </c>
    </row>
    <row r="15" spans="1:13" ht="15">
      <c r="A15" s="4">
        <v>23</v>
      </c>
      <c r="B15" s="7" t="s">
        <v>23</v>
      </c>
      <c r="C15" s="14">
        <v>12405</v>
      </c>
      <c r="D15" s="14">
        <v>12980</v>
      </c>
      <c r="E15" s="3">
        <v>12781</v>
      </c>
      <c r="F15" s="41">
        <f t="shared" si="0"/>
        <v>0.048794175698736716</v>
      </c>
      <c r="G15" s="17">
        <f t="shared" si="5"/>
        <v>0.03031035872632003</v>
      </c>
      <c r="H15" s="14">
        <f>E15-C15</f>
        <v>376</v>
      </c>
      <c r="I15" s="35">
        <f t="shared" si="2"/>
        <v>0.03255129426023721</v>
      </c>
      <c r="J15" s="14">
        <v>13068.03</v>
      </c>
      <c r="K15" s="11">
        <v>13075.07</v>
      </c>
      <c r="L15" s="35">
        <f t="shared" si="3"/>
        <v>0.0005387193019911229</v>
      </c>
      <c r="M15" s="14">
        <f t="shared" si="4"/>
        <v>7.039999999999054</v>
      </c>
    </row>
    <row r="16" spans="1:13" ht="15">
      <c r="A16" s="4">
        <v>24</v>
      </c>
      <c r="B16" s="7" t="s">
        <v>24</v>
      </c>
      <c r="C16" s="14">
        <v>8988</v>
      </c>
      <c r="D16" s="14">
        <v>9063</v>
      </c>
      <c r="E16" s="3">
        <v>9097</v>
      </c>
      <c r="F16" s="41">
        <f t="shared" si="0"/>
        <v>0.03472972508656662</v>
      </c>
      <c r="G16" s="17">
        <f t="shared" si="5"/>
        <v>0.012127280818869605</v>
      </c>
      <c r="H16" s="14">
        <f t="shared" si="1"/>
        <v>109</v>
      </c>
      <c r="I16" s="35">
        <f t="shared" si="2"/>
        <v>0.009436412431824085</v>
      </c>
      <c r="J16" s="14">
        <v>9084.852</v>
      </c>
      <c r="K16" s="11">
        <v>9217.612</v>
      </c>
      <c r="L16" s="35">
        <f t="shared" si="3"/>
        <v>0.014613336573892275</v>
      </c>
      <c r="M16" s="14">
        <f t="shared" si="4"/>
        <v>132.7599999999984</v>
      </c>
    </row>
    <row r="17" spans="1:13" ht="15">
      <c r="A17" s="4">
        <v>25</v>
      </c>
      <c r="B17" s="7" t="s">
        <v>25</v>
      </c>
      <c r="C17" s="14">
        <v>30236</v>
      </c>
      <c r="D17" s="14">
        <v>31038</v>
      </c>
      <c r="E17" s="3">
        <v>31297</v>
      </c>
      <c r="F17" s="41">
        <f t="shared" si="0"/>
        <v>0.11948292910127244</v>
      </c>
      <c r="G17" s="17">
        <f t="shared" si="5"/>
        <v>0.035090620452440796</v>
      </c>
      <c r="H17" s="14">
        <f t="shared" si="1"/>
        <v>1061</v>
      </c>
      <c r="I17" s="35">
        <f t="shared" si="2"/>
        <v>0.09185351917582893</v>
      </c>
      <c r="J17" s="14">
        <v>30992.33</v>
      </c>
      <c r="K17" s="11">
        <v>31535.74</v>
      </c>
      <c r="L17" s="35">
        <f t="shared" si="3"/>
        <v>0.017533693013723067</v>
      </c>
      <c r="M17" s="14">
        <f t="shared" si="4"/>
        <v>543.4099999999999</v>
      </c>
    </row>
    <row r="18" spans="1:13" ht="15">
      <c r="A18" s="4">
        <v>26</v>
      </c>
      <c r="B18" s="7" t="s">
        <v>26</v>
      </c>
      <c r="C18" s="14">
        <v>2052</v>
      </c>
      <c r="D18" s="14">
        <v>1785</v>
      </c>
      <c r="E18" s="3">
        <v>1749</v>
      </c>
      <c r="F18" s="41">
        <f t="shared" si="0"/>
        <v>0.0066771781000775</v>
      </c>
      <c r="G18" s="17">
        <f t="shared" si="5"/>
        <v>-0.1476608187134503</v>
      </c>
      <c r="H18" s="14">
        <f t="shared" si="1"/>
        <v>-303</v>
      </c>
      <c r="I18" s="35">
        <f t="shared" si="2"/>
        <v>-0.0262314951086486</v>
      </c>
      <c r="J18" s="14">
        <v>1781.328</v>
      </c>
      <c r="K18" s="11">
        <v>1773.826</v>
      </c>
      <c r="L18" s="35">
        <f t="shared" si="3"/>
        <v>-0.00421146470498412</v>
      </c>
      <c r="M18" s="14">
        <f t="shared" si="4"/>
        <v>-7.501999999999953</v>
      </c>
    </row>
    <row r="19" spans="1:13" ht="15">
      <c r="A19" s="4">
        <v>27</v>
      </c>
      <c r="B19" s="7" t="s">
        <v>27</v>
      </c>
      <c r="C19" s="14">
        <v>4558</v>
      </c>
      <c r="D19" s="14">
        <v>4565</v>
      </c>
      <c r="E19" s="3">
        <v>4672</v>
      </c>
      <c r="F19" s="41">
        <f t="shared" si="0"/>
        <v>0.017836349962013765</v>
      </c>
      <c r="G19" s="17">
        <f t="shared" si="5"/>
        <v>0.025010969723562967</v>
      </c>
      <c r="H19" s="14">
        <f t="shared" si="1"/>
        <v>114</v>
      </c>
      <c r="I19" s="35">
        <f t="shared" si="2"/>
        <v>0.009869275387412346</v>
      </c>
      <c r="J19" s="14">
        <v>4596.561</v>
      </c>
      <c r="K19" s="11">
        <v>4704.632</v>
      </c>
      <c r="L19" s="35">
        <f t="shared" si="3"/>
        <v>0.023511272884227996</v>
      </c>
      <c r="M19" s="14">
        <f t="shared" si="4"/>
        <v>108.07099999999991</v>
      </c>
    </row>
    <row r="20" spans="1:13" ht="15">
      <c r="A20" s="4">
        <v>28</v>
      </c>
      <c r="B20" s="7" t="s">
        <v>28</v>
      </c>
      <c r="C20" s="14">
        <v>15939</v>
      </c>
      <c r="D20" s="14">
        <v>16171</v>
      </c>
      <c r="E20" s="3">
        <v>15712</v>
      </c>
      <c r="F20" s="41">
        <f t="shared" si="0"/>
        <v>0.05998388925581342</v>
      </c>
      <c r="G20" s="17">
        <f t="shared" si="5"/>
        <v>-0.014241796850492502</v>
      </c>
      <c r="H20" s="14">
        <f t="shared" si="1"/>
        <v>-227</v>
      </c>
      <c r="I20" s="35">
        <f t="shared" si="2"/>
        <v>-0.01965197818370704</v>
      </c>
      <c r="J20" s="14">
        <v>16177.91</v>
      </c>
      <c r="K20" s="11">
        <v>15916.26</v>
      </c>
      <c r="L20" s="35">
        <f t="shared" si="3"/>
        <v>-0.016173288144142206</v>
      </c>
      <c r="M20" s="14">
        <f t="shared" si="4"/>
        <v>-261.64999999999964</v>
      </c>
    </row>
    <row r="21" spans="1:13" ht="15">
      <c r="A21" s="4">
        <v>29</v>
      </c>
      <c r="B21" s="7" t="s">
        <v>29</v>
      </c>
      <c r="C21" s="14">
        <v>2835</v>
      </c>
      <c r="D21" s="14">
        <v>3188</v>
      </c>
      <c r="E21" s="3">
        <v>3253</v>
      </c>
      <c r="F21" s="41">
        <f t="shared" si="0"/>
        <v>0.012419016786479192</v>
      </c>
      <c r="G21" s="17">
        <f t="shared" si="5"/>
        <v>0.1474426807760141</v>
      </c>
      <c r="H21" s="14">
        <f t="shared" si="1"/>
        <v>418</v>
      </c>
      <c r="I21" s="35">
        <f t="shared" si="2"/>
        <v>0.0361873430871786</v>
      </c>
      <c r="J21" s="14">
        <v>3187.903</v>
      </c>
      <c r="K21" s="11">
        <v>3250.853</v>
      </c>
      <c r="L21" s="35">
        <f t="shared" si="3"/>
        <v>0.019746523027833744</v>
      </c>
      <c r="M21" s="14">
        <f t="shared" si="4"/>
        <v>62.95000000000027</v>
      </c>
    </row>
    <row r="22" spans="1:13" ht="15">
      <c r="A22" s="4">
        <v>30</v>
      </c>
      <c r="B22" s="7" t="s">
        <v>30</v>
      </c>
      <c r="C22" s="14">
        <v>1086</v>
      </c>
      <c r="D22" s="14">
        <v>1087</v>
      </c>
      <c r="E22" s="3">
        <v>1098</v>
      </c>
      <c r="F22" s="41">
        <f t="shared" si="0"/>
        <v>0.004191847658024639</v>
      </c>
      <c r="G22" s="17">
        <f t="shared" si="5"/>
        <v>0.011049723756906077</v>
      </c>
      <c r="H22" s="14">
        <f t="shared" si="1"/>
        <v>12</v>
      </c>
      <c r="I22" s="35">
        <f t="shared" si="2"/>
        <v>0.0010388710934118258</v>
      </c>
      <c r="J22" s="14">
        <v>1093.755</v>
      </c>
      <c r="K22" s="11">
        <v>1097.464</v>
      </c>
      <c r="L22" s="35">
        <f t="shared" si="3"/>
        <v>0.003391070212250305</v>
      </c>
      <c r="M22" s="14">
        <f t="shared" si="4"/>
        <v>3.7089999999998327</v>
      </c>
    </row>
    <row r="23" spans="1:13" ht="15">
      <c r="A23" s="4">
        <v>31</v>
      </c>
      <c r="B23" s="7" t="s">
        <v>31</v>
      </c>
      <c r="C23" s="14">
        <v>17069</v>
      </c>
      <c r="D23" s="14">
        <v>19471</v>
      </c>
      <c r="E23" s="3">
        <v>19687</v>
      </c>
      <c r="F23" s="41">
        <f t="shared" si="0"/>
        <v>0.07515929402871682</v>
      </c>
      <c r="G23" s="17">
        <f t="shared" si="5"/>
        <v>0.15337746792430723</v>
      </c>
      <c r="H23" s="14">
        <f t="shared" si="1"/>
        <v>2618</v>
      </c>
      <c r="I23" s="35">
        <f t="shared" si="2"/>
        <v>0.22664704354601334</v>
      </c>
      <c r="J23" s="14">
        <v>19544.21</v>
      </c>
      <c r="K23" s="11">
        <v>19904.19</v>
      </c>
      <c r="L23" s="35">
        <f t="shared" si="3"/>
        <v>0.018418754198813846</v>
      </c>
      <c r="M23" s="14">
        <f t="shared" si="4"/>
        <v>359.97999999999956</v>
      </c>
    </row>
    <row r="24" spans="1:13" ht="15">
      <c r="A24" s="4">
        <v>32</v>
      </c>
      <c r="B24" s="7" t="s">
        <v>32</v>
      </c>
      <c r="C24" s="14">
        <v>5429</v>
      </c>
      <c r="D24" s="14">
        <v>5763</v>
      </c>
      <c r="E24" s="3">
        <v>5752</v>
      </c>
      <c r="F24" s="41">
        <f t="shared" si="0"/>
        <v>0.02195947880597243</v>
      </c>
      <c r="G24" s="17">
        <f t="shared" si="5"/>
        <v>0.05949530300239455</v>
      </c>
      <c r="H24" s="14">
        <f t="shared" si="1"/>
        <v>323</v>
      </c>
      <c r="I24" s="35">
        <f t="shared" si="2"/>
        <v>0.027962946931001646</v>
      </c>
      <c r="J24" s="14">
        <v>5799.914</v>
      </c>
      <c r="K24" s="11">
        <v>5824.939</v>
      </c>
      <c r="L24" s="35">
        <f t="shared" si="3"/>
        <v>0.004314719149284032</v>
      </c>
      <c r="M24" s="14">
        <f t="shared" si="4"/>
        <v>25.025000000000546</v>
      </c>
    </row>
    <row r="25" spans="1:13" ht="15.75" thickBot="1">
      <c r="A25" s="4">
        <v>33</v>
      </c>
      <c r="B25" s="7" t="s">
        <v>33</v>
      </c>
      <c r="C25" s="14">
        <v>19348</v>
      </c>
      <c r="D25" s="14">
        <v>19755</v>
      </c>
      <c r="E25" s="3">
        <v>19549</v>
      </c>
      <c r="F25" s="41">
        <f t="shared" si="0"/>
        <v>0.07463244978754434</v>
      </c>
      <c r="G25" s="17">
        <f t="shared" si="5"/>
        <v>0.010388670663634483</v>
      </c>
      <c r="H25" s="14">
        <f t="shared" si="1"/>
        <v>201</v>
      </c>
      <c r="I25" s="35">
        <f t="shared" si="2"/>
        <v>0.017401090814648083</v>
      </c>
      <c r="J25" s="14">
        <v>19697.93</v>
      </c>
      <c r="K25" s="11">
        <v>19723.59</v>
      </c>
      <c r="L25" s="35">
        <f t="shared" si="3"/>
        <v>0.0013026749511242987</v>
      </c>
      <c r="M25" s="14">
        <f t="shared" si="4"/>
        <v>25.659999999999854</v>
      </c>
    </row>
    <row r="26" spans="1:13" s="65" customFormat="1" ht="15.75" customHeight="1" thickBot="1">
      <c r="A26" s="164" t="s">
        <v>261</v>
      </c>
      <c r="B26" s="165"/>
      <c r="C26" s="55">
        <v>250386</v>
      </c>
      <c r="D26" s="55">
        <v>262811</v>
      </c>
      <c r="E26" s="55">
        <v>261937</v>
      </c>
      <c r="F26" s="26">
        <f t="shared" si="0"/>
        <v>1</v>
      </c>
      <c r="G26" s="26">
        <f t="shared" si="5"/>
        <v>0.04613277100157357</v>
      </c>
      <c r="H26" s="55">
        <f t="shared" si="1"/>
        <v>11551</v>
      </c>
      <c r="I26" s="37">
        <f t="shared" si="2"/>
        <v>1</v>
      </c>
      <c r="J26" s="55">
        <v>265160.3</v>
      </c>
      <c r="K26" s="107">
        <v>266249.9</v>
      </c>
      <c r="L26" s="37">
        <f t="shared" si="3"/>
        <v>0.004109212427350682</v>
      </c>
      <c r="M26" s="55">
        <f t="shared" si="4"/>
        <v>1089.600000000035</v>
      </c>
    </row>
    <row r="27" ht="15">
      <c r="E27" s="3"/>
    </row>
  </sheetData>
  <sheetProtection/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G7" sqref="G7"/>
    </sheetView>
  </sheetViews>
  <sheetFormatPr defaultColWidth="8.8515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45.75" thickBot="1">
      <c r="A1" s="12" t="s">
        <v>92</v>
      </c>
      <c r="B1" s="12" t="s">
        <v>175</v>
      </c>
      <c r="C1" s="95">
        <v>40909</v>
      </c>
      <c r="D1" s="95">
        <v>41244</v>
      </c>
      <c r="E1" s="104">
        <v>41275</v>
      </c>
      <c r="F1" s="42" t="s">
        <v>299</v>
      </c>
      <c r="G1" s="53" t="s">
        <v>286</v>
      </c>
      <c r="H1" s="42" t="s">
        <v>297</v>
      </c>
      <c r="I1" s="42" t="s">
        <v>298</v>
      </c>
      <c r="J1" s="108" t="s">
        <v>284</v>
      </c>
      <c r="K1" s="73" t="s">
        <v>289</v>
      </c>
      <c r="L1" s="15" t="s">
        <v>290</v>
      </c>
      <c r="M1" s="53" t="s">
        <v>296</v>
      </c>
    </row>
    <row r="2" spans="1:13" ht="15">
      <c r="A2" s="21">
        <v>1</v>
      </c>
      <c r="B2" s="90" t="s">
        <v>93</v>
      </c>
      <c r="C2" s="101">
        <v>241981</v>
      </c>
      <c r="D2" s="111">
        <v>257528</v>
      </c>
      <c r="E2" s="9">
        <v>259178</v>
      </c>
      <c r="F2" s="40">
        <f aca="true" t="shared" si="0" ref="F2:F33">E2/$E$83</f>
        <v>0.021930570145915824</v>
      </c>
      <c r="G2" s="40">
        <f aca="true" t="shared" si="1" ref="G2:G33">(E2-C2)/C2</f>
        <v>0.07106756315578495</v>
      </c>
      <c r="H2" s="101">
        <f aca="true" t="shared" si="2" ref="H2:H33">E2-C2</f>
        <v>17197</v>
      </c>
      <c r="I2" s="45">
        <f aca="true" t="shared" si="3" ref="I2:I33">H2/$H$83</f>
        <v>0.019976233428159556</v>
      </c>
      <c r="J2" s="9">
        <v>258691.7</v>
      </c>
      <c r="K2" s="13">
        <v>261719.6</v>
      </c>
      <c r="L2" s="45">
        <f aca="true" t="shared" si="4" ref="L2:L33">(K2-J2)/J2</f>
        <v>0.011704666210782928</v>
      </c>
      <c r="M2" s="130">
        <f aca="true" t="shared" si="5" ref="M2:M33">K2-J2</f>
        <v>3027.899999999994</v>
      </c>
    </row>
    <row r="3" spans="1:13" ht="15">
      <c r="A3" s="1">
        <v>2</v>
      </c>
      <c r="B3" s="91" t="s">
        <v>94</v>
      </c>
      <c r="C3" s="10">
        <v>39488</v>
      </c>
      <c r="D3" s="112">
        <v>43129</v>
      </c>
      <c r="E3" s="11">
        <v>40281</v>
      </c>
      <c r="F3" s="41">
        <f t="shared" si="0"/>
        <v>0.0034084115783270005</v>
      </c>
      <c r="G3" s="41">
        <f t="shared" si="1"/>
        <v>0.02008205024311183</v>
      </c>
      <c r="H3" s="10">
        <f t="shared" si="2"/>
        <v>793</v>
      </c>
      <c r="I3" s="35">
        <f t="shared" si="3"/>
        <v>0.0009211579408344785</v>
      </c>
      <c r="J3" s="11">
        <v>41778.01</v>
      </c>
      <c r="K3" s="14">
        <v>41074.72</v>
      </c>
      <c r="L3" s="35">
        <f t="shared" si="4"/>
        <v>-0.01683397557710386</v>
      </c>
      <c r="M3" s="14">
        <f t="shared" si="5"/>
        <v>-703.2900000000009</v>
      </c>
    </row>
    <row r="4" spans="1:13" ht="15">
      <c r="A4" s="1">
        <v>3</v>
      </c>
      <c r="B4" s="91" t="s">
        <v>95</v>
      </c>
      <c r="C4" s="10">
        <v>68540</v>
      </c>
      <c r="D4" s="112">
        <v>74895</v>
      </c>
      <c r="E4" s="11">
        <v>70853</v>
      </c>
      <c r="F4" s="41">
        <f t="shared" si="0"/>
        <v>0.005995287742588391</v>
      </c>
      <c r="G4" s="41">
        <f t="shared" si="1"/>
        <v>0.033746717245404144</v>
      </c>
      <c r="H4" s="10">
        <f t="shared" si="2"/>
        <v>2313</v>
      </c>
      <c r="I4" s="35">
        <f t="shared" si="3"/>
        <v>0.0026868074617278043</v>
      </c>
      <c r="J4" s="11">
        <v>75560.47</v>
      </c>
      <c r="K4" s="14">
        <v>75784.21</v>
      </c>
      <c r="L4" s="35">
        <f t="shared" si="4"/>
        <v>0.002961072105560027</v>
      </c>
      <c r="M4" s="14">
        <f t="shared" si="5"/>
        <v>223.74000000000524</v>
      </c>
    </row>
    <row r="5" spans="1:13" ht="15">
      <c r="A5" s="1">
        <v>4</v>
      </c>
      <c r="B5" s="91" t="s">
        <v>96</v>
      </c>
      <c r="C5" s="10">
        <v>16877</v>
      </c>
      <c r="D5" s="112">
        <v>22561</v>
      </c>
      <c r="E5" s="11">
        <v>20100</v>
      </c>
      <c r="F5" s="41">
        <f t="shared" si="0"/>
        <v>0.0017007788467111719</v>
      </c>
      <c r="G5" s="41">
        <f t="shared" si="1"/>
        <v>0.19096995911595663</v>
      </c>
      <c r="H5" s="10">
        <f t="shared" si="2"/>
        <v>3223</v>
      </c>
      <c r="I5" s="35">
        <f t="shared" si="3"/>
        <v>0.0037438739512099927</v>
      </c>
      <c r="J5" s="11">
        <v>22286.26</v>
      </c>
      <c r="K5" s="14">
        <v>22025.52</v>
      </c>
      <c r="L5" s="35">
        <f t="shared" si="4"/>
        <v>-0.011699585305026414</v>
      </c>
      <c r="M5" s="14">
        <f t="shared" si="5"/>
        <v>-260.73999999999796</v>
      </c>
    </row>
    <row r="6" spans="1:13" ht="15">
      <c r="A6" s="1">
        <v>5</v>
      </c>
      <c r="B6" s="91" t="s">
        <v>97</v>
      </c>
      <c r="C6" s="10">
        <v>31918</v>
      </c>
      <c r="D6" s="112">
        <v>35483</v>
      </c>
      <c r="E6" s="11">
        <v>33725</v>
      </c>
      <c r="F6" s="41">
        <f t="shared" si="0"/>
        <v>0.002853669980364889</v>
      </c>
      <c r="G6" s="41">
        <f>(E6-C6)/C6</f>
        <v>0.056613822921235665</v>
      </c>
      <c r="H6" s="10">
        <f t="shared" si="2"/>
        <v>1807</v>
      </c>
      <c r="I6" s="35">
        <f t="shared" si="3"/>
        <v>0.0020990320291146315</v>
      </c>
      <c r="J6" s="11">
        <v>35135.45</v>
      </c>
      <c r="K6" s="14">
        <v>34950.98</v>
      </c>
      <c r="L6" s="35">
        <f t="shared" si="4"/>
        <v>-0.005250252949656085</v>
      </c>
      <c r="M6" s="14">
        <f t="shared" si="5"/>
        <v>-184.4699999999939</v>
      </c>
    </row>
    <row r="7" spans="1:13" ht="15">
      <c r="A7" s="1">
        <v>6</v>
      </c>
      <c r="B7" s="91" t="s">
        <v>98</v>
      </c>
      <c r="C7" s="10">
        <v>919215</v>
      </c>
      <c r="D7" s="112">
        <v>1016074</v>
      </c>
      <c r="E7" s="11">
        <v>1002058</v>
      </c>
      <c r="F7" s="41">
        <f t="shared" si="0"/>
        <v>0.08479000246655241</v>
      </c>
      <c r="G7" s="41">
        <f>(E7-C7)/C7</f>
        <v>0.090123638104252</v>
      </c>
      <c r="H7" s="10">
        <f t="shared" si="2"/>
        <v>82843</v>
      </c>
      <c r="I7" s="35">
        <f t="shared" si="3"/>
        <v>0.09623138372326696</v>
      </c>
      <c r="J7" s="11">
        <v>1012155</v>
      </c>
      <c r="K7" s="14">
        <v>1021539</v>
      </c>
      <c r="L7" s="35">
        <f t="shared" si="4"/>
        <v>0.009271307260251641</v>
      </c>
      <c r="M7" s="14">
        <f t="shared" si="5"/>
        <v>9384</v>
      </c>
    </row>
    <row r="8" spans="1:13" ht="15">
      <c r="A8" s="1">
        <v>7</v>
      </c>
      <c r="B8" s="91" t="s">
        <v>99</v>
      </c>
      <c r="C8" s="10">
        <v>369757</v>
      </c>
      <c r="D8" s="112">
        <v>396614</v>
      </c>
      <c r="E8" s="11">
        <v>398797</v>
      </c>
      <c r="F8" s="41">
        <f t="shared" si="0"/>
        <v>0.03374455232496892</v>
      </c>
      <c r="G8" s="41">
        <f t="shared" si="1"/>
        <v>0.0785380668925808</v>
      </c>
      <c r="H8" s="10">
        <f t="shared" si="2"/>
        <v>29040</v>
      </c>
      <c r="I8" s="35">
        <f t="shared" si="3"/>
        <v>0.033733198741277746</v>
      </c>
      <c r="J8" s="11">
        <v>460149.7</v>
      </c>
      <c r="K8" s="14">
        <v>463035.2</v>
      </c>
      <c r="L8" s="35">
        <f t="shared" si="4"/>
        <v>0.006270785355287638</v>
      </c>
      <c r="M8" s="14">
        <f t="shared" si="5"/>
        <v>2885.5</v>
      </c>
    </row>
    <row r="9" spans="1:13" ht="15">
      <c r="A9" s="1">
        <v>8</v>
      </c>
      <c r="B9" s="91" t="s">
        <v>100</v>
      </c>
      <c r="C9" s="10">
        <v>20446</v>
      </c>
      <c r="D9" s="112">
        <v>23018</v>
      </c>
      <c r="E9" s="11">
        <v>21399</v>
      </c>
      <c r="F9" s="41">
        <f t="shared" si="0"/>
        <v>0.0018106948527747445</v>
      </c>
      <c r="G9" s="41">
        <f t="shared" si="1"/>
        <v>0.04661058397730607</v>
      </c>
      <c r="H9" s="10">
        <f t="shared" si="2"/>
        <v>953</v>
      </c>
      <c r="I9" s="35">
        <f t="shared" si="3"/>
        <v>0.0011070157851390391</v>
      </c>
      <c r="J9" s="11">
        <v>23971.28</v>
      </c>
      <c r="K9" s="14">
        <v>23894.97</v>
      </c>
      <c r="L9" s="35">
        <f t="shared" si="4"/>
        <v>-0.003183392793375976</v>
      </c>
      <c r="M9" s="14">
        <f t="shared" si="5"/>
        <v>-76.30999999999767</v>
      </c>
    </row>
    <row r="10" spans="1:13" ht="15">
      <c r="A10" s="1">
        <v>9</v>
      </c>
      <c r="B10" s="91" t="s">
        <v>101</v>
      </c>
      <c r="C10" s="10">
        <v>112187</v>
      </c>
      <c r="D10" s="112">
        <v>121385</v>
      </c>
      <c r="E10" s="11">
        <v>119625</v>
      </c>
      <c r="F10" s="41">
        <f t="shared" si="0"/>
        <v>0.010122172613822086</v>
      </c>
      <c r="G10" s="41">
        <f t="shared" si="1"/>
        <v>0.06630001693600863</v>
      </c>
      <c r="H10" s="10">
        <f t="shared" si="2"/>
        <v>7438</v>
      </c>
      <c r="I10" s="35">
        <f t="shared" si="3"/>
        <v>0.00864006653710826</v>
      </c>
      <c r="J10" s="11">
        <v>126676.6</v>
      </c>
      <c r="K10" s="14">
        <v>127388.5</v>
      </c>
      <c r="L10" s="35">
        <f t="shared" si="4"/>
        <v>0.0056198224455029115</v>
      </c>
      <c r="M10" s="14">
        <f t="shared" si="5"/>
        <v>711.8999999999942</v>
      </c>
    </row>
    <row r="11" spans="1:13" ht="15">
      <c r="A11" s="1">
        <v>10</v>
      </c>
      <c r="B11" s="91" t="s">
        <v>102</v>
      </c>
      <c r="C11" s="10">
        <v>132397</v>
      </c>
      <c r="D11" s="112">
        <v>138423</v>
      </c>
      <c r="E11" s="11">
        <v>138829</v>
      </c>
      <c r="F11" s="41">
        <f t="shared" si="0"/>
        <v>0.011747135647266928</v>
      </c>
      <c r="G11" s="41">
        <f t="shared" si="1"/>
        <v>0.04858116120455901</v>
      </c>
      <c r="H11" s="10">
        <f t="shared" si="2"/>
        <v>6432</v>
      </c>
      <c r="I11" s="35">
        <f t="shared" si="3"/>
        <v>0.007471485341043336</v>
      </c>
      <c r="J11" s="11">
        <v>141955.1</v>
      </c>
      <c r="K11" s="14">
        <v>142846.7</v>
      </c>
      <c r="L11" s="35">
        <f t="shared" si="4"/>
        <v>0.006280859229432446</v>
      </c>
      <c r="M11" s="14">
        <f t="shared" si="5"/>
        <v>891.6000000000058</v>
      </c>
    </row>
    <row r="12" spans="1:13" ht="15">
      <c r="A12" s="1">
        <v>11</v>
      </c>
      <c r="B12" s="91" t="s">
        <v>103</v>
      </c>
      <c r="C12" s="10">
        <v>37307</v>
      </c>
      <c r="D12" s="112">
        <v>39441</v>
      </c>
      <c r="E12" s="11">
        <v>38436</v>
      </c>
      <c r="F12" s="41">
        <f t="shared" si="0"/>
        <v>0.003252295311054259</v>
      </c>
      <c r="G12" s="41">
        <f t="shared" si="1"/>
        <v>0.030262417240732302</v>
      </c>
      <c r="H12" s="10">
        <f t="shared" si="2"/>
        <v>1129</v>
      </c>
      <c r="I12" s="35">
        <f t="shared" si="3"/>
        <v>0.0013114594138740557</v>
      </c>
      <c r="J12" s="11">
        <v>39393.2</v>
      </c>
      <c r="K12" s="14">
        <v>39295.05</v>
      </c>
      <c r="L12" s="35">
        <f t="shared" si="4"/>
        <v>-0.002491546764416046</v>
      </c>
      <c r="M12" s="14">
        <f t="shared" si="5"/>
        <v>-98.14999999999418</v>
      </c>
    </row>
    <row r="13" spans="1:13" ht="15">
      <c r="A13" s="1">
        <v>12</v>
      </c>
      <c r="B13" s="91" t="s">
        <v>104</v>
      </c>
      <c r="C13" s="10">
        <v>13468</v>
      </c>
      <c r="D13" s="112">
        <v>17832</v>
      </c>
      <c r="E13" s="11">
        <v>14894</v>
      </c>
      <c r="F13" s="41">
        <f t="shared" si="0"/>
        <v>0.0012602686638266763</v>
      </c>
      <c r="G13" s="41">
        <f t="shared" si="1"/>
        <v>0.10588060588060588</v>
      </c>
      <c r="H13" s="10">
        <f t="shared" si="2"/>
        <v>1426</v>
      </c>
      <c r="I13" s="35">
        <f t="shared" si="3"/>
        <v>0.0016564580373643963</v>
      </c>
      <c r="J13" s="11">
        <v>17984.3</v>
      </c>
      <c r="K13" s="14">
        <v>17561.87</v>
      </c>
      <c r="L13" s="35">
        <f t="shared" si="4"/>
        <v>-0.023488820804813106</v>
      </c>
      <c r="M13" s="14">
        <f t="shared" si="5"/>
        <v>-422.4300000000003</v>
      </c>
    </row>
    <row r="14" spans="1:13" ht="15">
      <c r="A14" s="1">
        <v>13</v>
      </c>
      <c r="B14" s="91" t="s">
        <v>105</v>
      </c>
      <c r="C14" s="10">
        <v>12616</v>
      </c>
      <c r="D14" s="112">
        <v>16123</v>
      </c>
      <c r="E14" s="11">
        <v>13961</v>
      </c>
      <c r="F14" s="41">
        <f t="shared" si="0"/>
        <v>0.0011813220636285905</v>
      </c>
      <c r="G14" s="41">
        <f t="shared" si="1"/>
        <v>0.10661065313887128</v>
      </c>
      <c r="H14" s="10">
        <f t="shared" si="2"/>
        <v>1345</v>
      </c>
      <c r="I14" s="35">
        <f t="shared" si="3"/>
        <v>0.0015623675036852125</v>
      </c>
      <c r="J14" s="11">
        <v>16405.72</v>
      </c>
      <c r="K14" s="14">
        <v>16199.25</v>
      </c>
      <c r="L14" s="35">
        <f t="shared" si="4"/>
        <v>-0.012585244658570374</v>
      </c>
      <c r="M14" s="14">
        <f t="shared" si="5"/>
        <v>-206.47000000000116</v>
      </c>
    </row>
    <row r="15" spans="1:13" ht="15">
      <c r="A15" s="1">
        <v>14</v>
      </c>
      <c r="B15" s="91" t="s">
        <v>106</v>
      </c>
      <c r="C15" s="10">
        <v>45680</v>
      </c>
      <c r="D15" s="112">
        <v>49832</v>
      </c>
      <c r="E15" s="11">
        <v>49237</v>
      </c>
      <c r="F15" s="41">
        <f t="shared" si="0"/>
        <v>0.004166231247538207</v>
      </c>
      <c r="G15" s="41">
        <f t="shared" si="1"/>
        <v>0.0778677758318739</v>
      </c>
      <c r="H15" s="10">
        <f t="shared" si="2"/>
        <v>3557</v>
      </c>
      <c r="I15" s="35">
        <f t="shared" si="3"/>
        <v>0.004131852201195763</v>
      </c>
      <c r="J15" s="11">
        <v>50298.9</v>
      </c>
      <c r="K15" s="14">
        <v>50791.04</v>
      </c>
      <c r="L15" s="35">
        <f t="shared" si="4"/>
        <v>0.009784309398416256</v>
      </c>
      <c r="M15" s="14">
        <f t="shared" si="5"/>
        <v>492.1399999999994</v>
      </c>
    </row>
    <row r="16" spans="1:13" ht="15">
      <c r="A16" s="1">
        <v>15</v>
      </c>
      <c r="B16" s="91" t="s">
        <v>107</v>
      </c>
      <c r="C16" s="10">
        <v>29303</v>
      </c>
      <c r="D16" s="112">
        <v>31863</v>
      </c>
      <c r="E16" s="11">
        <v>30617</v>
      </c>
      <c r="F16" s="41">
        <f t="shared" si="0"/>
        <v>0.002590683878097311</v>
      </c>
      <c r="G16" s="41">
        <f t="shared" si="1"/>
        <v>0.04484182506910555</v>
      </c>
      <c r="H16" s="10">
        <f t="shared" si="2"/>
        <v>1314</v>
      </c>
      <c r="I16" s="35">
        <f t="shared" si="3"/>
        <v>0.001526357546351204</v>
      </c>
      <c r="J16" s="11">
        <v>32140.38</v>
      </c>
      <c r="K16" s="14">
        <v>32152.29</v>
      </c>
      <c r="L16" s="35">
        <f t="shared" si="4"/>
        <v>0.0003705618913030852</v>
      </c>
      <c r="M16" s="14">
        <f t="shared" si="5"/>
        <v>11.909999999999854</v>
      </c>
    </row>
    <row r="17" spans="1:13" ht="15">
      <c r="A17" s="1">
        <v>16</v>
      </c>
      <c r="B17" s="91" t="s">
        <v>108</v>
      </c>
      <c r="C17" s="10">
        <v>536330</v>
      </c>
      <c r="D17" s="112">
        <v>566518</v>
      </c>
      <c r="E17" s="11">
        <v>570001</v>
      </c>
      <c r="F17" s="41">
        <f t="shared" si="0"/>
        <v>0.048231126537523115</v>
      </c>
      <c r="G17" s="41">
        <f t="shared" si="1"/>
        <v>0.06278037775250313</v>
      </c>
      <c r="H17" s="10">
        <f t="shared" si="2"/>
        <v>33671</v>
      </c>
      <c r="I17" s="35">
        <f t="shared" si="3"/>
        <v>0.039112621722367874</v>
      </c>
      <c r="J17" s="11">
        <v>570046.8</v>
      </c>
      <c r="K17" s="14">
        <v>573900.6</v>
      </c>
      <c r="L17" s="35">
        <f t="shared" si="4"/>
        <v>0.0067604975591476525</v>
      </c>
      <c r="M17" s="14">
        <f t="shared" si="5"/>
        <v>3853.79999999993</v>
      </c>
    </row>
    <row r="18" spans="1:13" ht="15">
      <c r="A18" s="1">
        <v>17</v>
      </c>
      <c r="B18" s="91" t="s">
        <v>109</v>
      </c>
      <c r="C18" s="10">
        <v>61146</v>
      </c>
      <c r="D18" s="112">
        <v>64957</v>
      </c>
      <c r="E18" s="11">
        <v>63922</v>
      </c>
      <c r="F18" s="41">
        <f t="shared" si="0"/>
        <v>0.0054088151959936085</v>
      </c>
      <c r="G18" s="41">
        <f t="shared" si="1"/>
        <v>0.045399535537892916</v>
      </c>
      <c r="H18" s="10">
        <f t="shared" si="2"/>
        <v>2776</v>
      </c>
      <c r="I18" s="35">
        <f t="shared" si="3"/>
        <v>0.0032246335986841263</v>
      </c>
      <c r="J18" s="11">
        <v>65760.3</v>
      </c>
      <c r="K18" s="14">
        <v>66294.38</v>
      </c>
      <c r="L18" s="35">
        <f t="shared" si="4"/>
        <v>0.008121617450042072</v>
      </c>
      <c r="M18" s="14">
        <f t="shared" si="5"/>
        <v>534.0800000000017</v>
      </c>
    </row>
    <row r="19" spans="1:13" ht="15">
      <c r="A19" s="1">
        <v>18</v>
      </c>
      <c r="B19" s="91" t="s">
        <v>110</v>
      </c>
      <c r="C19" s="10">
        <v>19048</v>
      </c>
      <c r="D19" s="112">
        <v>22329</v>
      </c>
      <c r="E19" s="11">
        <v>20671</v>
      </c>
      <c r="F19" s="41">
        <f t="shared" si="0"/>
        <v>0.0017490945044958523</v>
      </c>
      <c r="G19" s="41">
        <f t="shared" si="1"/>
        <v>0.08520579588408232</v>
      </c>
      <c r="H19" s="10">
        <f t="shared" si="2"/>
        <v>1623</v>
      </c>
      <c r="I19" s="35">
        <f t="shared" si="3"/>
        <v>0.0018852955081643866</v>
      </c>
      <c r="J19" s="11">
        <v>21819.01</v>
      </c>
      <c r="K19" s="14">
        <v>21858.49</v>
      </c>
      <c r="L19" s="35">
        <f t="shared" si="4"/>
        <v>0.0018094313170030722</v>
      </c>
      <c r="M19" s="14">
        <f t="shared" si="5"/>
        <v>39.4800000000032</v>
      </c>
    </row>
    <row r="20" spans="1:13" ht="15">
      <c r="A20" s="1">
        <v>19</v>
      </c>
      <c r="B20" s="91" t="s">
        <v>111</v>
      </c>
      <c r="C20" s="10">
        <v>47117</v>
      </c>
      <c r="D20" s="112">
        <v>51549</v>
      </c>
      <c r="E20" s="11">
        <v>49572</v>
      </c>
      <c r="F20" s="41">
        <f t="shared" si="0"/>
        <v>0.00419457756165006</v>
      </c>
      <c r="G20" s="41">
        <f t="shared" si="1"/>
        <v>0.052104336014601946</v>
      </c>
      <c r="H20" s="10">
        <f t="shared" si="2"/>
        <v>2455</v>
      </c>
      <c r="I20" s="35">
        <f t="shared" si="3"/>
        <v>0.0028517562985481016</v>
      </c>
      <c r="J20" s="11">
        <v>52305.09</v>
      </c>
      <c r="K20" s="14">
        <v>52557.53</v>
      </c>
      <c r="L20" s="35">
        <f t="shared" si="4"/>
        <v>0.004826298931901319</v>
      </c>
      <c r="M20" s="14">
        <f t="shared" si="5"/>
        <v>252.44000000000233</v>
      </c>
    </row>
    <row r="21" spans="1:13" ht="15">
      <c r="A21" s="1">
        <v>20</v>
      </c>
      <c r="B21" s="91" t="s">
        <v>112</v>
      </c>
      <c r="C21" s="10">
        <v>152983</v>
      </c>
      <c r="D21" s="112">
        <v>166348</v>
      </c>
      <c r="E21" s="11">
        <v>177860</v>
      </c>
      <c r="F21" s="41">
        <f t="shared" si="0"/>
        <v>0.01504977739681836</v>
      </c>
      <c r="G21" s="41">
        <f t="shared" si="1"/>
        <v>0.16261283933508952</v>
      </c>
      <c r="H21" s="10">
        <f t="shared" si="2"/>
        <v>24877</v>
      </c>
      <c r="I21" s="35">
        <f t="shared" si="3"/>
        <v>0.028897409954778464</v>
      </c>
      <c r="J21" s="11">
        <v>166382.9</v>
      </c>
      <c r="K21" s="14">
        <v>182622.7</v>
      </c>
      <c r="L21" s="35">
        <f t="shared" si="4"/>
        <v>0.09760498224276665</v>
      </c>
      <c r="M21" s="14">
        <f>K21-J21</f>
        <v>16239.800000000017</v>
      </c>
    </row>
    <row r="22" spans="1:13" ht="15">
      <c r="A22" s="1">
        <v>21</v>
      </c>
      <c r="B22" s="91" t="s">
        <v>113</v>
      </c>
      <c r="C22" s="10">
        <v>100763</v>
      </c>
      <c r="D22" s="112">
        <v>115044</v>
      </c>
      <c r="E22" s="11">
        <v>108726</v>
      </c>
      <c r="F22" s="41">
        <f t="shared" si="0"/>
        <v>0.009199944322762133</v>
      </c>
      <c r="G22" s="41">
        <f t="shared" si="1"/>
        <v>0.07902702380834235</v>
      </c>
      <c r="H22" s="10">
        <f t="shared" si="2"/>
        <v>7963</v>
      </c>
      <c r="I22" s="35">
        <f t="shared" si="3"/>
        <v>0.0092499125887326</v>
      </c>
      <c r="J22" s="11">
        <v>113036.5</v>
      </c>
      <c r="K22" s="14">
        <v>112593.7</v>
      </c>
      <c r="L22" s="35">
        <f t="shared" si="4"/>
        <v>-0.003917318742176225</v>
      </c>
      <c r="M22" s="14">
        <f t="shared" si="5"/>
        <v>-442.8000000000029</v>
      </c>
    </row>
    <row r="23" spans="1:13" ht="15">
      <c r="A23" s="1">
        <v>22</v>
      </c>
      <c r="B23" s="91" t="s">
        <v>114</v>
      </c>
      <c r="C23" s="10">
        <v>46696</v>
      </c>
      <c r="D23" s="112">
        <v>51129</v>
      </c>
      <c r="E23" s="11">
        <v>50876</v>
      </c>
      <c r="F23" s="41">
        <f t="shared" si="0"/>
        <v>0.004304916647028735</v>
      </c>
      <c r="G23" s="41">
        <f t="shared" si="1"/>
        <v>0.0895151618982354</v>
      </c>
      <c r="H23" s="10">
        <f t="shared" si="2"/>
        <v>4180</v>
      </c>
      <c r="I23" s="35">
        <f t="shared" si="3"/>
        <v>0.004855536182456646</v>
      </c>
      <c r="J23" s="11">
        <v>52461.56</v>
      </c>
      <c r="K23" s="14">
        <v>52859.51</v>
      </c>
      <c r="L23" s="35">
        <f t="shared" si="4"/>
        <v>0.007585554070447093</v>
      </c>
      <c r="M23" s="14">
        <f t="shared" si="5"/>
        <v>397.95000000000437</v>
      </c>
    </row>
    <row r="24" spans="1:13" ht="15">
      <c r="A24" s="1">
        <v>23</v>
      </c>
      <c r="B24" s="91" t="s">
        <v>115</v>
      </c>
      <c r="C24" s="10">
        <v>50464</v>
      </c>
      <c r="D24" s="112">
        <v>56600</v>
      </c>
      <c r="E24" s="11">
        <v>53016</v>
      </c>
      <c r="F24" s="41">
        <f t="shared" si="0"/>
        <v>0.004485994593892512</v>
      </c>
      <c r="G24" s="41">
        <f t="shared" si="1"/>
        <v>0.05057070386810399</v>
      </c>
      <c r="H24" s="10">
        <f t="shared" si="2"/>
        <v>2552</v>
      </c>
      <c r="I24" s="35">
        <f t="shared" si="3"/>
        <v>0.0029644326166577417</v>
      </c>
      <c r="J24" s="11">
        <v>57538.11</v>
      </c>
      <c r="K24" s="14">
        <v>57803.09</v>
      </c>
      <c r="L24" s="35">
        <f t="shared" si="4"/>
        <v>0.004605295516310771</v>
      </c>
      <c r="M24" s="14">
        <f t="shared" si="5"/>
        <v>264.9799999999959</v>
      </c>
    </row>
    <row r="25" spans="1:13" ht="15">
      <c r="A25" s="1">
        <v>24</v>
      </c>
      <c r="B25" s="91" t="s">
        <v>116</v>
      </c>
      <c r="C25" s="10">
        <v>21326</v>
      </c>
      <c r="D25" s="112">
        <v>25246</v>
      </c>
      <c r="E25" s="11">
        <v>22909</v>
      </c>
      <c r="F25" s="41">
        <f t="shared" si="0"/>
        <v>0.0019384648059356335</v>
      </c>
      <c r="G25" s="41">
        <f t="shared" si="1"/>
        <v>0.07422864109537654</v>
      </c>
      <c r="H25" s="10">
        <f t="shared" si="2"/>
        <v>1583</v>
      </c>
      <c r="I25" s="35">
        <f t="shared" si="3"/>
        <v>0.0018388310470882465</v>
      </c>
      <c r="J25" s="11">
        <v>26054.72</v>
      </c>
      <c r="K25" s="14">
        <v>26114.92</v>
      </c>
      <c r="L25" s="35">
        <f t="shared" si="4"/>
        <v>0.002310521855540842</v>
      </c>
      <c r="M25" s="14">
        <f t="shared" si="5"/>
        <v>60.19999999999709</v>
      </c>
    </row>
    <row r="26" spans="1:13" ht="15">
      <c r="A26" s="1">
        <v>25</v>
      </c>
      <c r="B26" s="91" t="s">
        <v>117</v>
      </c>
      <c r="C26" s="10">
        <v>58905</v>
      </c>
      <c r="D26" s="112">
        <v>69045</v>
      </c>
      <c r="E26" s="11">
        <v>65230</v>
      </c>
      <c r="F26" s="41">
        <f t="shared" si="0"/>
        <v>0.005519492744824365</v>
      </c>
      <c r="G26" s="41">
        <f t="shared" si="1"/>
        <v>0.10737628384687208</v>
      </c>
      <c r="H26" s="10">
        <f t="shared" si="2"/>
        <v>6325</v>
      </c>
      <c r="I26" s="35">
        <f t="shared" si="3"/>
        <v>0.007347192907664661</v>
      </c>
      <c r="J26" s="11">
        <v>70783.43</v>
      </c>
      <c r="K26" s="14">
        <v>69965.35</v>
      </c>
      <c r="L26" s="35">
        <f t="shared" si="4"/>
        <v>-0.011557507173642014</v>
      </c>
      <c r="M26" s="14">
        <f t="shared" si="5"/>
        <v>-818.0799999999872</v>
      </c>
    </row>
    <row r="27" spans="1:13" ht="15">
      <c r="A27" s="1">
        <v>26</v>
      </c>
      <c r="B27" s="91" t="s">
        <v>118</v>
      </c>
      <c r="C27" s="10">
        <v>138557</v>
      </c>
      <c r="D27" s="112">
        <v>150931</v>
      </c>
      <c r="E27" s="11">
        <v>147403</v>
      </c>
      <c r="F27" s="41">
        <f t="shared" si="0"/>
        <v>0.01247263205680432</v>
      </c>
      <c r="G27" s="41">
        <f t="shared" si="1"/>
        <v>0.06384376105140845</v>
      </c>
      <c r="H27" s="10">
        <f t="shared" si="2"/>
        <v>8846</v>
      </c>
      <c r="I27" s="35">
        <f t="shared" si="3"/>
        <v>0.010275615566988394</v>
      </c>
      <c r="J27" s="11">
        <v>151354.5</v>
      </c>
      <c r="K27" s="14">
        <v>152010.8</v>
      </c>
      <c r="L27" s="35">
        <f t="shared" si="4"/>
        <v>0.004336177649161329</v>
      </c>
      <c r="M27" s="14">
        <f t="shared" si="5"/>
        <v>656.2999999999884</v>
      </c>
    </row>
    <row r="28" spans="1:13" ht="15">
      <c r="A28" s="1">
        <v>27</v>
      </c>
      <c r="B28" s="91" t="s">
        <v>119</v>
      </c>
      <c r="C28" s="10">
        <v>198620</v>
      </c>
      <c r="D28" s="112">
        <v>232089</v>
      </c>
      <c r="E28" s="11">
        <v>235193</v>
      </c>
      <c r="F28" s="41">
        <f t="shared" si="0"/>
        <v>0.01990105867137018</v>
      </c>
      <c r="G28" s="41">
        <f t="shared" si="1"/>
        <v>0.18413553519283052</v>
      </c>
      <c r="H28" s="10">
        <f t="shared" si="2"/>
        <v>36573</v>
      </c>
      <c r="I28" s="35">
        <f t="shared" si="3"/>
        <v>0.04248361837344184</v>
      </c>
      <c r="J28" s="11">
        <v>235393.3</v>
      </c>
      <c r="K28" s="14">
        <v>239341.3</v>
      </c>
      <c r="L28" s="35">
        <f t="shared" si="4"/>
        <v>0.01677193021211734</v>
      </c>
      <c r="M28" s="14">
        <f t="shared" si="5"/>
        <v>3948</v>
      </c>
    </row>
    <row r="29" spans="1:13" ht="15">
      <c r="A29" s="1">
        <v>28</v>
      </c>
      <c r="B29" s="91" t="s">
        <v>120</v>
      </c>
      <c r="C29" s="10">
        <v>41794</v>
      </c>
      <c r="D29" s="112">
        <v>44589</v>
      </c>
      <c r="E29" s="11">
        <v>42908</v>
      </c>
      <c r="F29" s="41">
        <f t="shared" si="0"/>
        <v>0.003630697450481739</v>
      </c>
      <c r="G29" s="41">
        <f t="shared" si="1"/>
        <v>0.026654543714408768</v>
      </c>
      <c r="H29" s="10">
        <f t="shared" si="2"/>
        <v>1114</v>
      </c>
      <c r="I29" s="35">
        <f t="shared" si="3"/>
        <v>0.0012940352409705031</v>
      </c>
      <c r="J29" s="11">
        <v>44426.71</v>
      </c>
      <c r="K29" s="14">
        <v>44508.34</v>
      </c>
      <c r="L29" s="35">
        <f t="shared" si="4"/>
        <v>0.0018374081717956918</v>
      </c>
      <c r="M29" s="14">
        <f t="shared" si="5"/>
        <v>81.62999999999738</v>
      </c>
    </row>
    <row r="30" spans="1:13" ht="15">
      <c r="A30" s="1">
        <v>29</v>
      </c>
      <c r="B30" s="91" t="s">
        <v>121</v>
      </c>
      <c r="C30" s="10">
        <v>11086</v>
      </c>
      <c r="D30" s="112">
        <v>13365</v>
      </c>
      <c r="E30" s="11">
        <v>12213</v>
      </c>
      <c r="F30" s="41">
        <f t="shared" si="0"/>
        <v>0.001033413535068833</v>
      </c>
      <c r="G30" s="41">
        <f t="shared" si="1"/>
        <v>0.1016597510373444</v>
      </c>
      <c r="H30" s="10">
        <f t="shared" si="2"/>
        <v>1127</v>
      </c>
      <c r="I30" s="35">
        <f t="shared" si="3"/>
        <v>0.0013091361908202487</v>
      </c>
      <c r="J30" s="11">
        <v>13881.32</v>
      </c>
      <c r="K30" s="14">
        <v>13709.99</v>
      </c>
      <c r="L30" s="35">
        <f t="shared" si="4"/>
        <v>-0.012342486161258435</v>
      </c>
      <c r="M30" s="14">
        <f t="shared" si="5"/>
        <v>-171.32999999999993</v>
      </c>
    </row>
    <row r="31" spans="1:13" ht="15">
      <c r="A31" s="1">
        <v>30</v>
      </c>
      <c r="B31" s="91" t="s">
        <v>122</v>
      </c>
      <c r="C31" s="10">
        <v>8301</v>
      </c>
      <c r="D31" s="112">
        <v>10833</v>
      </c>
      <c r="E31" s="11">
        <v>9609</v>
      </c>
      <c r="F31" s="41">
        <f t="shared" si="0"/>
        <v>0.0008130738277635647</v>
      </c>
      <c r="G31" s="41">
        <f t="shared" si="1"/>
        <v>0.15757137694253703</v>
      </c>
      <c r="H31" s="10">
        <f t="shared" si="2"/>
        <v>1308</v>
      </c>
      <c r="I31" s="35">
        <f t="shared" si="3"/>
        <v>0.001519387877189783</v>
      </c>
      <c r="J31" s="11">
        <v>10888.75</v>
      </c>
      <c r="K31" s="14">
        <v>10946.04</v>
      </c>
      <c r="L31" s="35">
        <f t="shared" si="4"/>
        <v>0.005261393640225083</v>
      </c>
      <c r="M31" s="14">
        <f t="shared" si="5"/>
        <v>57.29000000000087</v>
      </c>
    </row>
    <row r="32" spans="1:13" ht="15">
      <c r="A32" s="1">
        <v>31</v>
      </c>
      <c r="B32" s="91" t="s">
        <v>123</v>
      </c>
      <c r="C32" s="10">
        <v>119208</v>
      </c>
      <c r="D32" s="112">
        <v>130629</v>
      </c>
      <c r="E32" s="11">
        <v>129745</v>
      </c>
      <c r="F32" s="41">
        <f t="shared" si="0"/>
        <v>0.010978485147589104</v>
      </c>
      <c r="G32" s="41">
        <f t="shared" si="1"/>
        <v>0.08839171867659888</v>
      </c>
      <c r="H32" s="10">
        <f t="shared" si="2"/>
        <v>10537</v>
      </c>
      <c r="I32" s="35">
        <f t="shared" si="3"/>
        <v>0.01223990065898222</v>
      </c>
      <c r="J32" s="11">
        <v>132192.5</v>
      </c>
      <c r="K32" s="14">
        <v>133471.7</v>
      </c>
      <c r="L32" s="35">
        <f t="shared" si="4"/>
        <v>0.009676797095145425</v>
      </c>
      <c r="M32" s="14">
        <f t="shared" si="5"/>
        <v>1279.2000000000116</v>
      </c>
    </row>
    <row r="33" spans="1:13" ht="15">
      <c r="A33" s="1">
        <v>32</v>
      </c>
      <c r="B33" s="91" t="s">
        <v>124</v>
      </c>
      <c r="C33" s="10">
        <v>42625</v>
      </c>
      <c r="D33" s="112">
        <v>47668</v>
      </c>
      <c r="E33" s="11">
        <v>46919</v>
      </c>
      <c r="F33" s="41">
        <f t="shared" si="0"/>
        <v>0.003970091677056789</v>
      </c>
      <c r="G33" s="41">
        <f t="shared" si="1"/>
        <v>0.10073900293255132</v>
      </c>
      <c r="H33" s="10">
        <f t="shared" si="2"/>
        <v>4294</v>
      </c>
      <c r="I33" s="35">
        <f t="shared" si="3"/>
        <v>0.004987959896523645</v>
      </c>
      <c r="J33" s="11">
        <v>48994.83</v>
      </c>
      <c r="K33" s="14">
        <v>49296.95</v>
      </c>
      <c r="L33" s="35">
        <f t="shared" si="4"/>
        <v>0.006166364900133245</v>
      </c>
      <c r="M33" s="14">
        <f t="shared" si="5"/>
        <v>302.11999999999534</v>
      </c>
    </row>
    <row r="34" spans="1:13" ht="15">
      <c r="A34" s="1">
        <v>33</v>
      </c>
      <c r="B34" s="91" t="s">
        <v>125</v>
      </c>
      <c r="C34" s="10">
        <v>182513</v>
      </c>
      <c r="D34" s="112">
        <v>200476</v>
      </c>
      <c r="E34" s="11">
        <v>198981</v>
      </c>
      <c r="F34" s="41">
        <f aca="true" t="shared" si="6" ref="F34:F65">E34/$E$83</f>
        <v>0.016836949039673418</v>
      </c>
      <c r="G34" s="41">
        <f aca="true" t="shared" si="7" ref="G34:G65">(E34-C34)/C34</f>
        <v>0.09022918915364933</v>
      </c>
      <c r="H34" s="10">
        <f aca="true" t="shared" si="8" ref="H34:H65">E34-C34</f>
        <v>16468</v>
      </c>
      <c r="I34" s="35">
        <f aca="true" t="shared" si="9" ref="I34:I65">H34/$H$83</f>
        <v>0.0191294186250469</v>
      </c>
      <c r="J34" s="11">
        <v>200353.9</v>
      </c>
      <c r="K34" s="14">
        <v>202894</v>
      </c>
      <c r="L34" s="35">
        <f aca="true" t="shared" si="10" ref="L34:L65">(K34-J34)/J34</f>
        <v>0.0126780661619265</v>
      </c>
      <c r="M34" s="14">
        <f aca="true" t="shared" si="11" ref="M34:M65">K34-J34</f>
        <v>2540.100000000006</v>
      </c>
    </row>
    <row r="35" spans="1:13" ht="15">
      <c r="A35" s="1">
        <v>34</v>
      </c>
      <c r="B35" s="91" t="s">
        <v>126</v>
      </c>
      <c r="C35" s="10">
        <v>3294918</v>
      </c>
      <c r="D35" s="112">
        <v>3538860</v>
      </c>
      <c r="E35" s="11">
        <v>3541778</v>
      </c>
      <c r="F35" s="41">
        <f t="shared" si="6"/>
        <v>0.2996906020968657</v>
      </c>
      <c r="G35" s="41">
        <f t="shared" si="7"/>
        <v>0.07492143962308015</v>
      </c>
      <c r="H35" s="10">
        <f t="shared" si="8"/>
        <v>246860</v>
      </c>
      <c r="I35" s="35">
        <f t="shared" si="9"/>
        <v>0.28675542153139894</v>
      </c>
      <c r="J35" s="11">
        <v>3549897</v>
      </c>
      <c r="K35" s="14">
        <v>3570650</v>
      </c>
      <c r="L35" s="35">
        <f t="shared" si="10"/>
        <v>0.005846085111765214</v>
      </c>
      <c r="M35" s="14">
        <f t="shared" si="11"/>
        <v>20753</v>
      </c>
    </row>
    <row r="36" spans="1:13" ht="15">
      <c r="A36" s="1">
        <v>35</v>
      </c>
      <c r="B36" s="91" t="s">
        <v>127</v>
      </c>
      <c r="C36" s="10">
        <v>727560</v>
      </c>
      <c r="D36" s="112">
        <v>759729</v>
      </c>
      <c r="E36" s="11">
        <v>761695</v>
      </c>
      <c r="F36" s="41">
        <f t="shared" si="6"/>
        <v>0.06445147978336646</v>
      </c>
      <c r="G36" s="41">
        <f t="shared" si="7"/>
        <v>0.0469170927483644</v>
      </c>
      <c r="H36" s="10">
        <f t="shared" si="8"/>
        <v>34135</v>
      </c>
      <c r="I36" s="35">
        <f t="shared" si="9"/>
        <v>0.0396516094708511</v>
      </c>
      <c r="J36" s="11">
        <v>768529.8</v>
      </c>
      <c r="K36" s="14">
        <v>771563.1</v>
      </c>
      <c r="L36" s="35">
        <f t="shared" si="10"/>
        <v>0.003946886639919402</v>
      </c>
      <c r="M36" s="14">
        <f t="shared" si="11"/>
        <v>3033.29999999993</v>
      </c>
    </row>
    <row r="37" spans="1:13" ht="15">
      <c r="A37" s="1">
        <v>36</v>
      </c>
      <c r="B37" s="91" t="s">
        <v>128</v>
      </c>
      <c r="C37" s="10">
        <v>14043</v>
      </c>
      <c r="D37" s="112">
        <v>19322</v>
      </c>
      <c r="E37" s="11">
        <v>17967</v>
      </c>
      <c r="F37" s="41">
        <f t="shared" si="6"/>
        <v>0.0015202932108885384</v>
      </c>
      <c r="G37" s="41">
        <f t="shared" si="7"/>
        <v>0.2794274727622303</v>
      </c>
      <c r="H37" s="10">
        <f t="shared" si="8"/>
        <v>3924</v>
      </c>
      <c r="I37" s="35">
        <f t="shared" si="9"/>
        <v>0.0045581636315693485</v>
      </c>
      <c r="J37" s="11">
        <v>19457.88</v>
      </c>
      <c r="K37" s="14">
        <v>19638.21</v>
      </c>
      <c r="L37" s="35">
        <f t="shared" si="10"/>
        <v>0.009267710562507225</v>
      </c>
      <c r="M37" s="14">
        <f t="shared" si="11"/>
        <v>180.3299999999981</v>
      </c>
    </row>
    <row r="38" spans="1:13" ht="15">
      <c r="A38" s="1">
        <v>37</v>
      </c>
      <c r="B38" s="91" t="s">
        <v>129</v>
      </c>
      <c r="C38" s="10">
        <v>34508</v>
      </c>
      <c r="D38" s="112">
        <v>39613</v>
      </c>
      <c r="E38" s="11">
        <v>36550</v>
      </c>
      <c r="F38" s="41">
        <f t="shared" si="6"/>
        <v>0.003092709793397678</v>
      </c>
      <c r="G38" s="41">
        <f t="shared" si="7"/>
        <v>0.05917468413121595</v>
      </c>
      <c r="H38" s="10">
        <f t="shared" si="8"/>
        <v>2042</v>
      </c>
      <c r="I38" s="35">
        <f t="shared" si="9"/>
        <v>0.0023720107379369545</v>
      </c>
      <c r="J38" s="11">
        <v>39398.57</v>
      </c>
      <c r="K38" s="14">
        <v>39505.95</v>
      </c>
      <c r="L38" s="35">
        <f t="shared" si="10"/>
        <v>0.0027254796303519996</v>
      </c>
      <c r="M38" s="14">
        <f t="shared" si="11"/>
        <v>107.37999999999738</v>
      </c>
    </row>
    <row r="39" spans="1:13" ht="15">
      <c r="A39" s="1">
        <v>38</v>
      </c>
      <c r="B39" s="91" t="s">
        <v>130</v>
      </c>
      <c r="C39" s="10">
        <v>172723</v>
      </c>
      <c r="D39" s="112">
        <v>189674</v>
      </c>
      <c r="E39" s="11">
        <v>183944</v>
      </c>
      <c r="F39" s="41">
        <f t="shared" si="6"/>
        <v>0.015564580307434815</v>
      </c>
      <c r="G39" s="41">
        <f t="shared" si="7"/>
        <v>0.06496529124667821</v>
      </c>
      <c r="H39" s="10">
        <f t="shared" si="8"/>
        <v>11221</v>
      </c>
      <c r="I39" s="35">
        <f t="shared" si="9"/>
        <v>0.013034442943384216</v>
      </c>
      <c r="J39" s="11">
        <v>193082.7</v>
      </c>
      <c r="K39" s="14">
        <v>194373.3</v>
      </c>
      <c r="L39" s="35">
        <f t="shared" si="10"/>
        <v>0.006684182477249265</v>
      </c>
      <c r="M39" s="14">
        <f t="shared" si="11"/>
        <v>1290.5999999999767</v>
      </c>
    </row>
    <row r="40" spans="1:13" ht="15">
      <c r="A40" s="1">
        <v>39</v>
      </c>
      <c r="B40" s="91" t="s">
        <v>131</v>
      </c>
      <c r="C40" s="10">
        <v>49736</v>
      </c>
      <c r="D40" s="112">
        <v>53221</v>
      </c>
      <c r="E40" s="11">
        <v>52667</v>
      </c>
      <c r="F40" s="41">
        <f t="shared" si="6"/>
        <v>0.004456463657698372</v>
      </c>
      <c r="G40" s="41">
        <f t="shared" si="7"/>
        <v>0.05893115650635355</v>
      </c>
      <c r="H40" s="10">
        <f t="shared" si="8"/>
        <v>2931</v>
      </c>
      <c r="I40" s="35">
        <f t="shared" si="9"/>
        <v>0.0034046833853541695</v>
      </c>
      <c r="J40" s="11">
        <v>53488.3</v>
      </c>
      <c r="K40" s="14">
        <v>53800.76</v>
      </c>
      <c r="L40" s="35">
        <f t="shared" si="10"/>
        <v>0.005841651351790936</v>
      </c>
      <c r="M40" s="14">
        <f t="shared" si="11"/>
        <v>312.4599999999991</v>
      </c>
    </row>
    <row r="41" spans="1:13" ht="15">
      <c r="A41" s="1">
        <v>40</v>
      </c>
      <c r="B41" s="91" t="s">
        <v>132</v>
      </c>
      <c r="C41" s="10">
        <v>20000</v>
      </c>
      <c r="D41" s="112">
        <v>22192</v>
      </c>
      <c r="E41" s="11">
        <v>21201</v>
      </c>
      <c r="F41" s="41">
        <f t="shared" si="6"/>
        <v>0.0017939409118966942</v>
      </c>
      <c r="G41" s="41">
        <f t="shared" si="7"/>
        <v>0.06005</v>
      </c>
      <c r="H41" s="10">
        <f t="shared" si="8"/>
        <v>1201</v>
      </c>
      <c r="I41" s="35">
        <f t="shared" si="9"/>
        <v>0.001395095443811108</v>
      </c>
      <c r="J41" s="11">
        <v>22384.59</v>
      </c>
      <c r="K41" s="14">
        <v>22365.86</v>
      </c>
      <c r="L41" s="35">
        <f t="shared" si="10"/>
        <v>-0.0008367363440652504</v>
      </c>
      <c r="M41" s="14">
        <f t="shared" si="11"/>
        <v>-18.729999999999563</v>
      </c>
    </row>
    <row r="42" spans="1:13" ht="15">
      <c r="A42" s="1">
        <v>41</v>
      </c>
      <c r="B42" s="91" t="s">
        <v>133</v>
      </c>
      <c r="C42" s="10">
        <v>365145</v>
      </c>
      <c r="D42" s="112">
        <v>398600</v>
      </c>
      <c r="E42" s="11">
        <v>397916</v>
      </c>
      <c r="F42" s="41">
        <f t="shared" si="6"/>
        <v>0.033670005749647895</v>
      </c>
      <c r="G42" s="41">
        <f t="shared" si="7"/>
        <v>0.08974790836517</v>
      </c>
      <c r="H42" s="10">
        <f t="shared" si="8"/>
        <v>32771</v>
      </c>
      <c r="I42" s="35">
        <f t="shared" si="9"/>
        <v>0.038067171348154724</v>
      </c>
      <c r="J42" s="11">
        <v>402028</v>
      </c>
      <c r="K42" s="14">
        <v>405390.6</v>
      </c>
      <c r="L42" s="35">
        <f t="shared" si="10"/>
        <v>0.008364094043200912</v>
      </c>
      <c r="M42" s="14">
        <f t="shared" si="11"/>
        <v>3362.5999999999767</v>
      </c>
    </row>
    <row r="43" spans="1:13" ht="15">
      <c r="A43" s="1">
        <v>42</v>
      </c>
      <c r="B43" s="91" t="s">
        <v>134</v>
      </c>
      <c r="C43" s="10">
        <v>219447</v>
      </c>
      <c r="D43" s="112">
        <v>248180</v>
      </c>
      <c r="E43" s="11">
        <v>241363</v>
      </c>
      <c r="F43" s="41">
        <f t="shared" si="6"/>
        <v>0.020423138546206396</v>
      </c>
      <c r="G43" s="41">
        <f t="shared" si="7"/>
        <v>0.09986921671291929</v>
      </c>
      <c r="H43" s="10">
        <f t="shared" si="8"/>
        <v>21916</v>
      </c>
      <c r="I43" s="35">
        <f t="shared" si="9"/>
        <v>0.025457878223617187</v>
      </c>
      <c r="J43" s="11">
        <v>251530</v>
      </c>
      <c r="K43" s="14">
        <v>253261.5</v>
      </c>
      <c r="L43" s="35">
        <f t="shared" si="10"/>
        <v>0.006883870711247167</v>
      </c>
      <c r="M43" s="14">
        <f t="shared" si="11"/>
        <v>1731.5</v>
      </c>
    </row>
    <row r="44" spans="1:13" ht="15">
      <c r="A44" s="1">
        <v>43</v>
      </c>
      <c r="B44" s="91" t="s">
        <v>135</v>
      </c>
      <c r="C44" s="10">
        <v>71909</v>
      </c>
      <c r="D44" s="112">
        <v>79099</v>
      </c>
      <c r="E44" s="11">
        <v>75454</v>
      </c>
      <c r="F44" s="41">
        <f t="shared" si="6"/>
        <v>0.00638460532834551</v>
      </c>
      <c r="G44" s="41">
        <f t="shared" si="7"/>
        <v>0.049298418834916355</v>
      </c>
      <c r="H44" s="10">
        <f t="shared" si="8"/>
        <v>3545</v>
      </c>
      <c r="I44" s="35">
        <f t="shared" si="9"/>
        <v>0.004117912862872921</v>
      </c>
      <c r="J44" s="11">
        <v>78138.63</v>
      </c>
      <c r="K44" s="14">
        <v>78283.9</v>
      </c>
      <c r="L44" s="35">
        <f t="shared" si="10"/>
        <v>0.0018591316484559495</v>
      </c>
      <c r="M44" s="14">
        <f t="shared" si="11"/>
        <v>145.26999999998952</v>
      </c>
    </row>
    <row r="45" spans="1:13" ht="15">
      <c r="A45" s="1">
        <v>44</v>
      </c>
      <c r="B45" s="91" t="s">
        <v>136</v>
      </c>
      <c r="C45" s="10">
        <v>73443</v>
      </c>
      <c r="D45" s="112">
        <v>83650</v>
      </c>
      <c r="E45" s="11">
        <v>78723</v>
      </c>
      <c r="F45" s="41">
        <f t="shared" si="6"/>
        <v>0.006661214584559382</v>
      </c>
      <c r="G45" s="41">
        <f t="shared" si="7"/>
        <v>0.07189248805195866</v>
      </c>
      <c r="H45" s="10">
        <f t="shared" si="8"/>
        <v>5280</v>
      </c>
      <c r="I45" s="35">
        <f t="shared" si="9"/>
        <v>0.0061333088620505</v>
      </c>
      <c r="J45" s="11">
        <v>83826.74</v>
      </c>
      <c r="K45" s="14">
        <v>83915.25</v>
      </c>
      <c r="L45" s="35">
        <f t="shared" si="10"/>
        <v>0.0010558683303203101</v>
      </c>
      <c r="M45" s="14">
        <f t="shared" si="11"/>
        <v>88.50999999999476</v>
      </c>
    </row>
    <row r="46" spans="1:13" ht="15">
      <c r="A46" s="1">
        <v>45</v>
      </c>
      <c r="B46" s="91" t="s">
        <v>137</v>
      </c>
      <c r="C46" s="10">
        <v>179643</v>
      </c>
      <c r="D46" s="112">
        <v>194192</v>
      </c>
      <c r="E46" s="11">
        <v>199261</v>
      </c>
      <c r="F46" s="41">
        <f t="shared" si="6"/>
        <v>0.016860641481319143</v>
      </c>
      <c r="G46" s="41">
        <f t="shared" si="7"/>
        <v>0.10920547975707375</v>
      </c>
      <c r="H46" s="10">
        <f t="shared" si="8"/>
        <v>19618</v>
      </c>
      <c r="I46" s="35">
        <f t="shared" si="9"/>
        <v>0.022788494934792937</v>
      </c>
      <c r="J46" s="11">
        <v>199203</v>
      </c>
      <c r="K46" s="14">
        <v>201653.9</v>
      </c>
      <c r="L46" s="35">
        <f t="shared" si="10"/>
        <v>0.012303529565317762</v>
      </c>
      <c r="M46" s="14">
        <f t="shared" si="11"/>
        <v>2450.899999999994</v>
      </c>
    </row>
    <row r="47" spans="1:13" ht="15">
      <c r="A47" s="1">
        <v>46</v>
      </c>
      <c r="B47" s="91" t="s">
        <v>138</v>
      </c>
      <c r="C47" s="10">
        <v>103315</v>
      </c>
      <c r="D47" s="112">
        <v>116993</v>
      </c>
      <c r="E47" s="11">
        <v>114294</v>
      </c>
      <c r="F47" s="41">
        <f t="shared" si="6"/>
        <v>0.009671085448060033</v>
      </c>
      <c r="G47" s="41">
        <f t="shared" si="7"/>
        <v>0.10626724096210619</v>
      </c>
      <c r="H47" s="10">
        <f t="shared" si="8"/>
        <v>10979</v>
      </c>
      <c r="I47" s="35">
        <f t="shared" si="9"/>
        <v>0.012753332953873568</v>
      </c>
      <c r="J47" s="11">
        <v>117664.1</v>
      </c>
      <c r="K47" s="14">
        <v>118792.9</v>
      </c>
      <c r="L47" s="35">
        <f t="shared" si="10"/>
        <v>0.009593410394504256</v>
      </c>
      <c r="M47" s="14">
        <f t="shared" si="11"/>
        <v>1128.7999999999884</v>
      </c>
    </row>
    <row r="48" spans="1:13" ht="15">
      <c r="A48" s="1">
        <v>47</v>
      </c>
      <c r="B48" s="91" t="s">
        <v>139</v>
      </c>
      <c r="C48" s="10">
        <v>41492</v>
      </c>
      <c r="D48" s="112">
        <v>51109</v>
      </c>
      <c r="E48" s="11">
        <v>49000</v>
      </c>
      <c r="F48" s="41">
        <f t="shared" si="6"/>
        <v>0.004146177288002359</v>
      </c>
      <c r="G48" s="41">
        <f t="shared" si="7"/>
        <v>0.18095054468331245</v>
      </c>
      <c r="H48" s="10">
        <f t="shared" si="8"/>
        <v>7508</v>
      </c>
      <c r="I48" s="35">
        <f t="shared" si="9"/>
        <v>0.008721379343991507</v>
      </c>
      <c r="J48" s="11">
        <v>50484.81</v>
      </c>
      <c r="K48" s="14">
        <v>50429.4</v>
      </c>
      <c r="L48" s="35">
        <f t="shared" si="10"/>
        <v>-0.0010975578594828073</v>
      </c>
      <c r="M48" s="14">
        <f t="shared" si="11"/>
        <v>-55.40999999999622</v>
      </c>
    </row>
    <row r="49" spans="1:13" ht="15">
      <c r="A49" s="1">
        <v>48</v>
      </c>
      <c r="B49" s="91" t="s">
        <v>140</v>
      </c>
      <c r="C49" s="10">
        <v>132375</v>
      </c>
      <c r="D49" s="112">
        <v>140583</v>
      </c>
      <c r="E49" s="11">
        <v>142148</v>
      </c>
      <c r="F49" s="41">
        <f t="shared" si="6"/>
        <v>0.012027975696631823</v>
      </c>
      <c r="G49" s="41">
        <f t="shared" si="7"/>
        <v>0.07382813975448536</v>
      </c>
      <c r="H49" s="10">
        <f t="shared" si="8"/>
        <v>9773</v>
      </c>
      <c r="I49" s="35">
        <f t="shared" si="9"/>
        <v>0.011352429452427943</v>
      </c>
      <c r="J49" s="11">
        <v>168640.1</v>
      </c>
      <c r="K49" s="14">
        <v>169966.7</v>
      </c>
      <c r="L49" s="35">
        <f t="shared" si="10"/>
        <v>0.007866456435924823</v>
      </c>
      <c r="M49" s="14">
        <f t="shared" si="11"/>
        <v>1326.6000000000058</v>
      </c>
    </row>
    <row r="50" spans="1:13" ht="15">
      <c r="A50" s="1">
        <v>49</v>
      </c>
      <c r="B50" s="91" t="s">
        <v>141</v>
      </c>
      <c r="C50" s="10">
        <v>14519</v>
      </c>
      <c r="D50" s="112">
        <v>18952</v>
      </c>
      <c r="E50" s="11">
        <v>17440</v>
      </c>
      <c r="F50" s="41">
        <f t="shared" si="6"/>
        <v>0.001475700651076758</v>
      </c>
      <c r="G50" s="41">
        <f t="shared" si="7"/>
        <v>0.20118465459053653</v>
      </c>
      <c r="H50" s="10">
        <f t="shared" si="8"/>
        <v>2921</v>
      </c>
      <c r="I50" s="35">
        <f t="shared" si="9"/>
        <v>0.0033930672700851344</v>
      </c>
      <c r="J50" s="11">
        <v>18540.03</v>
      </c>
      <c r="K50" s="14">
        <v>18532.9</v>
      </c>
      <c r="L50" s="35">
        <f t="shared" si="10"/>
        <v>-0.000384573271995643</v>
      </c>
      <c r="M50" s="14">
        <f t="shared" si="11"/>
        <v>-7.129999999997381</v>
      </c>
    </row>
    <row r="51" spans="1:13" ht="15">
      <c r="A51" s="1">
        <v>50</v>
      </c>
      <c r="B51" s="91" t="s">
        <v>142</v>
      </c>
      <c r="C51" s="10">
        <v>29781</v>
      </c>
      <c r="D51" s="112">
        <v>34009</v>
      </c>
      <c r="E51" s="11">
        <v>32540</v>
      </c>
      <c r="F51" s="41">
        <f t="shared" si="6"/>
        <v>0.0027534001826856483</v>
      </c>
      <c r="G51" s="41">
        <f t="shared" si="7"/>
        <v>0.09264296027668648</v>
      </c>
      <c r="H51" s="10">
        <f t="shared" si="8"/>
        <v>2759</v>
      </c>
      <c r="I51" s="35">
        <f t="shared" si="9"/>
        <v>0.003204886202726767</v>
      </c>
      <c r="J51" s="11">
        <v>35377.14</v>
      </c>
      <c r="K51" s="14">
        <v>35657.34</v>
      </c>
      <c r="L51" s="35">
        <f t="shared" si="10"/>
        <v>0.007920368916198345</v>
      </c>
      <c r="M51" s="14">
        <f t="shared" si="11"/>
        <v>280.1999999999971</v>
      </c>
    </row>
    <row r="52" spans="1:13" ht="15">
      <c r="A52" s="1">
        <v>51</v>
      </c>
      <c r="B52" s="91" t="s">
        <v>143</v>
      </c>
      <c r="C52" s="10">
        <v>27657</v>
      </c>
      <c r="D52" s="112">
        <v>31481</v>
      </c>
      <c r="E52" s="11">
        <v>30097</v>
      </c>
      <c r="F52" s="41">
        <f t="shared" si="6"/>
        <v>0.0025466836293266733</v>
      </c>
      <c r="G52" s="41">
        <f t="shared" si="7"/>
        <v>0.08822359619626134</v>
      </c>
      <c r="H52" s="10">
        <f t="shared" si="8"/>
        <v>2440</v>
      </c>
      <c r="I52" s="35">
        <f t="shared" si="9"/>
        <v>0.002834332125644549</v>
      </c>
      <c r="J52" s="11">
        <v>32130.24</v>
      </c>
      <c r="K52" s="14">
        <v>32248.46</v>
      </c>
      <c r="L52" s="35">
        <f t="shared" si="10"/>
        <v>0.003679399842640376</v>
      </c>
      <c r="M52" s="14">
        <f t="shared" si="11"/>
        <v>118.21999999999753</v>
      </c>
    </row>
    <row r="53" spans="1:13" ht="15">
      <c r="A53" s="1">
        <v>52</v>
      </c>
      <c r="B53" s="91" t="s">
        <v>144</v>
      </c>
      <c r="C53" s="10">
        <v>61909</v>
      </c>
      <c r="D53" s="112">
        <v>67938</v>
      </c>
      <c r="E53" s="11">
        <v>66967</v>
      </c>
      <c r="F53" s="41">
        <f t="shared" si="6"/>
        <v>0.005666470498890897</v>
      </c>
      <c r="G53" s="41">
        <f t="shared" si="7"/>
        <v>0.08170056050008884</v>
      </c>
      <c r="H53" s="10">
        <f t="shared" si="8"/>
        <v>5058</v>
      </c>
      <c r="I53" s="35">
        <f t="shared" si="9"/>
        <v>0.0058754311030779225</v>
      </c>
      <c r="J53" s="11">
        <v>67525.48</v>
      </c>
      <c r="K53" s="14">
        <v>67843.56</v>
      </c>
      <c r="L53" s="35">
        <f t="shared" si="10"/>
        <v>0.0047105181629216375</v>
      </c>
      <c r="M53" s="14">
        <f t="shared" si="11"/>
        <v>318.08000000000175</v>
      </c>
    </row>
    <row r="54" spans="1:13" ht="15">
      <c r="A54" s="1">
        <v>53</v>
      </c>
      <c r="B54" s="91" t="s">
        <v>145</v>
      </c>
      <c r="C54" s="10">
        <v>40067</v>
      </c>
      <c r="D54" s="112">
        <v>41873</v>
      </c>
      <c r="E54" s="11">
        <v>41072</v>
      </c>
      <c r="F54" s="41">
        <f t="shared" si="6"/>
        <v>0.0034753427259761813</v>
      </c>
      <c r="G54" s="41">
        <f t="shared" si="7"/>
        <v>0.025082985998452594</v>
      </c>
      <c r="H54" s="10">
        <f t="shared" si="8"/>
        <v>1005</v>
      </c>
      <c r="I54" s="35">
        <f t="shared" si="9"/>
        <v>0.0011674195845380213</v>
      </c>
      <c r="J54" s="11">
        <v>44234.66</v>
      </c>
      <c r="K54" s="14">
        <v>43920.75</v>
      </c>
      <c r="L54" s="35">
        <f t="shared" si="10"/>
        <v>-0.007096471409523741</v>
      </c>
      <c r="M54" s="14">
        <f t="shared" si="11"/>
        <v>-313.9100000000035</v>
      </c>
    </row>
    <row r="55" spans="1:13" ht="15">
      <c r="A55" s="1">
        <v>54</v>
      </c>
      <c r="B55" s="91" t="s">
        <v>146</v>
      </c>
      <c r="C55" s="10">
        <v>127240</v>
      </c>
      <c r="D55" s="112">
        <v>138247</v>
      </c>
      <c r="E55" s="11">
        <v>137951</v>
      </c>
      <c r="F55" s="41">
        <f t="shared" si="6"/>
        <v>0.011672842919534968</v>
      </c>
      <c r="G55" s="41">
        <f t="shared" si="7"/>
        <v>0.0841795033008488</v>
      </c>
      <c r="H55" s="10">
        <f t="shared" si="8"/>
        <v>10711</v>
      </c>
      <c r="I55" s="35">
        <f t="shared" si="9"/>
        <v>0.012442021064663428</v>
      </c>
      <c r="J55" s="11">
        <v>139488</v>
      </c>
      <c r="K55" s="14">
        <v>140673.4</v>
      </c>
      <c r="L55" s="35">
        <f t="shared" si="10"/>
        <v>0.008498222069281903</v>
      </c>
      <c r="M55" s="14">
        <f t="shared" si="11"/>
        <v>1185.3999999999942</v>
      </c>
    </row>
    <row r="56" spans="1:13" ht="15">
      <c r="A56" s="1">
        <v>55</v>
      </c>
      <c r="B56" s="91" t="s">
        <v>147</v>
      </c>
      <c r="C56" s="10">
        <v>127267</v>
      </c>
      <c r="D56" s="112">
        <v>137209</v>
      </c>
      <c r="E56" s="11">
        <v>135915</v>
      </c>
      <c r="F56" s="41">
        <f t="shared" si="6"/>
        <v>0.01150056502242532</v>
      </c>
      <c r="G56" s="41">
        <f t="shared" si="7"/>
        <v>0.06795162925188776</v>
      </c>
      <c r="H56" s="10">
        <f t="shared" si="8"/>
        <v>8648</v>
      </c>
      <c r="I56" s="35">
        <f t="shared" si="9"/>
        <v>0.0100456164846615</v>
      </c>
      <c r="J56" s="11">
        <v>135913.8</v>
      </c>
      <c r="K56" s="14">
        <v>136075.8</v>
      </c>
      <c r="L56" s="35">
        <f t="shared" si="10"/>
        <v>0.0011919319451004977</v>
      </c>
      <c r="M56" s="14">
        <f t="shared" si="11"/>
        <v>162</v>
      </c>
    </row>
    <row r="57" spans="1:13" ht="15">
      <c r="A57" s="1">
        <v>56</v>
      </c>
      <c r="B57" s="91" t="s">
        <v>148</v>
      </c>
      <c r="C57" s="10">
        <v>14715</v>
      </c>
      <c r="D57" s="112">
        <v>18609</v>
      </c>
      <c r="E57" s="11">
        <v>18043</v>
      </c>
      <c r="F57" s="41">
        <f t="shared" si="6"/>
        <v>0.0015267240164780931</v>
      </c>
      <c r="G57" s="41">
        <f t="shared" si="7"/>
        <v>0.22616377845735644</v>
      </c>
      <c r="H57" s="10">
        <f t="shared" si="8"/>
        <v>3328</v>
      </c>
      <c r="I57" s="35">
        <f t="shared" si="9"/>
        <v>0.0038658431615348605</v>
      </c>
      <c r="J57" s="11">
        <v>18890.43</v>
      </c>
      <c r="K57" s="14">
        <v>19267.35</v>
      </c>
      <c r="L57" s="35">
        <f t="shared" si="10"/>
        <v>0.01995296030847356</v>
      </c>
      <c r="M57" s="14">
        <f t="shared" si="11"/>
        <v>376.91999999999825</v>
      </c>
    </row>
    <row r="58" spans="1:13" ht="15">
      <c r="A58" s="1">
        <v>57</v>
      </c>
      <c r="B58" s="91" t="s">
        <v>149</v>
      </c>
      <c r="C58" s="10">
        <v>20847</v>
      </c>
      <c r="D58" s="112">
        <v>23090</v>
      </c>
      <c r="E58" s="11">
        <v>22017</v>
      </c>
      <c r="F58" s="41">
        <f t="shared" si="6"/>
        <v>0.0018629874561213865</v>
      </c>
      <c r="G58" s="41">
        <f t="shared" si="7"/>
        <v>0.05612318319182616</v>
      </c>
      <c r="H58" s="10">
        <f t="shared" si="8"/>
        <v>1170</v>
      </c>
      <c r="I58" s="35">
        <f t="shared" si="9"/>
        <v>0.0013590854864770994</v>
      </c>
      <c r="J58" s="11">
        <v>22745.8</v>
      </c>
      <c r="K58" s="14">
        <v>22774.67</v>
      </c>
      <c r="L58" s="35">
        <f t="shared" si="10"/>
        <v>0.0012692453112222468</v>
      </c>
      <c r="M58" s="14">
        <f t="shared" si="11"/>
        <v>28.86999999999898</v>
      </c>
    </row>
    <row r="59" spans="1:13" ht="15">
      <c r="A59" s="1">
        <v>58</v>
      </c>
      <c r="B59" s="91" t="s">
        <v>150</v>
      </c>
      <c r="C59" s="10">
        <v>55654</v>
      </c>
      <c r="D59" s="112">
        <v>62851</v>
      </c>
      <c r="E59" s="11">
        <v>58276</v>
      </c>
      <c r="F59" s="41">
        <f t="shared" si="6"/>
        <v>0.004931074033380112</v>
      </c>
      <c r="G59" s="41">
        <f t="shared" si="7"/>
        <v>0.04711251662054839</v>
      </c>
      <c r="H59" s="10">
        <f t="shared" si="8"/>
        <v>2622</v>
      </c>
      <c r="I59" s="35">
        <f t="shared" si="9"/>
        <v>0.003045745423540987</v>
      </c>
      <c r="J59" s="11">
        <v>64077.82</v>
      </c>
      <c r="K59" s="14">
        <v>63954.85</v>
      </c>
      <c r="L59" s="35">
        <f t="shared" si="10"/>
        <v>-0.001919072777444694</v>
      </c>
      <c r="M59" s="14">
        <f t="shared" si="11"/>
        <v>-122.97000000000116</v>
      </c>
    </row>
    <row r="60" spans="1:13" ht="15">
      <c r="A60" s="1">
        <v>59</v>
      </c>
      <c r="B60" s="91" t="s">
        <v>151</v>
      </c>
      <c r="C60" s="10">
        <v>197891</v>
      </c>
      <c r="D60" s="112">
        <v>211942</v>
      </c>
      <c r="E60" s="11">
        <v>210275</v>
      </c>
      <c r="F60" s="41">
        <f t="shared" si="6"/>
        <v>0.017792600596626452</v>
      </c>
      <c r="G60" s="41">
        <f t="shared" si="7"/>
        <v>0.06257990509927182</v>
      </c>
      <c r="H60" s="10">
        <f t="shared" si="8"/>
        <v>12384</v>
      </c>
      <c r="I60" s="35">
        <f t="shared" si="9"/>
        <v>0.014385397149172991</v>
      </c>
      <c r="J60" s="11">
        <v>212946.4</v>
      </c>
      <c r="K60" s="14">
        <v>213825.9</v>
      </c>
      <c r="L60" s="35">
        <f t="shared" si="10"/>
        <v>0.004130147304673852</v>
      </c>
      <c r="M60" s="14">
        <f t="shared" si="11"/>
        <v>879.5</v>
      </c>
    </row>
    <row r="61" spans="1:13" ht="15">
      <c r="A61" s="1">
        <v>60</v>
      </c>
      <c r="B61" s="91" t="s">
        <v>152</v>
      </c>
      <c r="C61" s="10">
        <v>43117</v>
      </c>
      <c r="D61" s="112">
        <v>46894</v>
      </c>
      <c r="E61" s="11">
        <v>44174</v>
      </c>
      <c r="F61" s="41">
        <f t="shared" si="6"/>
        <v>0.0037378211330656367</v>
      </c>
      <c r="G61" s="41">
        <f t="shared" si="7"/>
        <v>0.02451469258065264</v>
      </c>
      <c r="H61" s="10">
        <f t="shared" si="8"/>
        <v>1057</v>
      </c>
      <c r="I61" s="35">
        <f t="shared" si="9"/>
        <v>0.0012278233839370036</v>
      </c>
      <c r="J61" s="11">
        <v>46827.53</v>
      </c>
      <c r="K61" s="14">
        <v>46591.83</v>
      </c>
      <c r="L61" s="35">
        <f t="shared" si="10"/>
        <v>-0.005033363920753392</v>
      </c>
      <c r="M61" s="14">
        <f t="shared" si="11"/>
        <v>-235.6999999999971</v>
      </c>
    </row>
    <row r="62" spans="1:13" ht="15">
      <c r="A62" s="1">
        <v>61</v>
      </c>
      <c r="B62" s="91" t="s">
        <v>153</v>
      </c>
      <c r="C62" s="10">
        <v>99130</v>
      </c>
      <c r="D62" s="112">
        <v>104126</v>
      </c>
      <c r="E62" s="11">
        <v>101387</v>
      </c>
      <c r="F62" s="41">
        <f t="shared" si="6"/>
        <v>0.008578948504055004</v>
      </c>
      <c r="G62" s="41">
        <f t="shared" si="7"/>
        <v>0.02276808231615051</v>
      </c>
      <c r="H62" s="10">
        <f t="shared" si="8"/>
        <v>2257</v>
      </c>
      <c r="I62" s="35">
        <f t="shared" si="9"/>
        <v>0.002621757216221208</v>
      </c>
      <c r="J62" s="11">
        <v>105102.6</v>
      </c>
      <c r="K62" s="14">
        <v>104768.9</v>
      </c>
      <c r="L62" s="35">
        <f t="shared" si="10"/>
        <v>-0.003174992816543184</v>
      </c>
      <c r="M62" s="14">
        <f t="shared" si="11"/>
        <v>-333.70000000001164</v>
      </c>
    </row>
    <row r="63" spans="1:13" ht="15">
      <c r="A63" s="1">
        <v>62</v>
      </c>
      <c r="B63" s="91" t="s">
        <v>154</v>
      </c>
      <c r="C63" s="10">
        <v>5108</v>
      </c>
      <c r="D63" s="112">
        <v>7120</v>
      </c>
      <c r="E63" s="11">
        <v>5925</v>
      </c>
      <c r="F63" s="41">
        <f t="shared" si="6"/>
        <v>0.0005013489883962036</v>
      </c>
      <c r="G63" s="41">
        <f t="shared" si="7"/>
        <v>0.15994518402505872</v>
      </c>
      <c r="H63" s="10">
        <f t="shared" si="8"/>
        <v>817</v>
      </c>
      <c r="I63" s="35">
        <f t="shared" si="9"/>
        <v>0.0009490366174801626</v>
      </c>
      <c r="J63" s="11">
        <v>8181.747</v>
      </c>
      <c r="K63" s="14">
        <v>8158.835</v>
      </c>
      <c r="L63" s="35">
        <f t="shared" si="10"/>
        <v>-0.0028003799188608815</v>
      </c>
      <c r="M63" s="14">
        <f t="shared" si="11"/>
        <v>-22.912000000000262</v>
      </c>
    </row>
    <row r="64" spans="1:13" ht="15">
      <c r="A64" s="1">
        <v>63</v>
      </c>
      <c r="B64" s="91" t="s">
        <v>155</v>
      </c>
      <c r="C64" s="10">
        <v>95275</v>
      </c>
      <c r="D64" s="112">
        <v>109611</v>
      </c>
      <c r="E64" s="11">
        <v>104261</v>
      </c>
      <c r="F64" s="41">
        <f t="shared" si="6"/>
        <v>0.008822134494375794</v>
      </c>
      <c r="G64" s="41">
        <f t="shared" si="7"/>
        <v>0.0943164523747048</v>
      </c>
      <c r="H64" s="10">
        <f t="shared" si="8"/>
        <v>8986</v>
      </c>
      <c r="I64" s="35">
        <f t="shared" si="9"/>
        <v>0.010438241180754884</v>
      </c>
      <c r="J64" s="11">
        <v>102591</v>
      </c>
      <c r="K64" s="14">
        <v>102186.2</v>
      </c>
      <c r="L64" s="35">
        <f t="shared" si="10"/>
        <v>-0.003945765223070278</v>
      </c>
      <c r="M64" s="14">
        <f t="shared" si="11"/>
        <v>-404.8000000000029</v>
      </c>
    </row>
    <row r="65" spans="1:13" ht="15">
      <c r="A65" s="1">
        <v>64</v>
      </c>
      <c r="B65" s="91" t="s">
        <v>156</v>
      </c>
      <c r="C65" s="10">
        <v>47632</v>
      </c>
      <c r="D65" s="112">
        <v>51373</v>
      </c>
      <c r="E65" s="11">
        <v>50351</v>
      </c>
      <c r="F65" s="41">
        <f t="shared" si="6"/>
        <v>0.004260493318942996</v>
      </c>
      <c r="G65" s="41">
        <f t="shared" si="7"/>
        <v>0.05708347329526369</v>
      </c>
      <c r="H65" s="10">
        <f t="shared" si="8"/>
        <v>2719</v>
      </c>
      <c r="I65" s="35">
        <f t="shared" si="9"/>
        <v>0.0031584217416506266</v>
      </c>
      <c r="J65" s="11">
        <v>50884.24</v>
      </c>
      <c r="K65" s="14">
        <v>51276.3</v>
      </c>
      <c r="L65" s="35">
        <f t="shared" si="10"/>
        <v>0.007704939682699495</v>
      </c>
      <c r="M65" s="14">
        <f t="shared" si="11"/>
        <v>392.06000000000495</v>
      </c>
    </row>
    <row r="66" spans="1:13" ht="15">
      <c r="A66" s="1">
        <v>65</v>
      </c>
      <c r="B66" s="91" t="s">
        <v>157</v>
      </c>
      <c r="C66" s="10">
        <v>46042</v>
      </c>
      <c r="D66" s="112">
        <v>66066</v>
      </c>
      <c r="E66" s="11">
        <v>57765</v>
      </c>
      <c r="F66" s="41">
        <f aca="true" t="shared" si="12" ref="F66:F83">E66/$E$83</f>
        <v>0.004887835327376659</v>
      </c>
      <c r="G66" s="41">
        <f aca="true" t="shared" si="13" ref="G66:G83">(E66-C66)/C66</f>
        <v>0.25461535120107726</v>
      </c>
      <c r="H66" s="10">
        <f aca="true" t="shared" si="14" ref="H66:H83">E66-C66</f>
        <v>11723</v>
      </c>
      <c r="I66" s="35">
        <f aca="true" t="shared" si="15" ref="I66:I83">H66/$H$83</f>
        <v>0.013617571929889775</v>
      </c>
      <c r="J66" s="11">
        <v>74444.56</v>
      </c>
      <c r="K66" s="14">
        <v>67357.23</v>
      </c>
      <c r="L66" s="35">
        <f aca="true" t="shared" si="16" ref="L66:L83">(K66-J66)/J66</f>
        <v>-0.0952027925210385</v>
      </c>
      <c r="M66" s="14">
        <f aca="true" t="shared" si="17" ref="M66:M83">K66-J66</f>
        <v>-7087.330000000002</v>
      </c>
    </row>
    <row r="67" spans="1:13" ht="15">
      <c r="A67" s="1">
        <v>66</v>
      </c>
      <c r="B67" s="91" t="s">
        <v>158</v>
      </c>
      <c r="C67" s="10">
        <v>31480</v>
      </c>
      <c r="D67" s="112">
        <v>34114</v>
      </c>
      <c r="E67" s="11">
        <v>31378</v>
      </c>
      <c r="F67" s="41">
        <f t="shared" si="12"/>
        <v>0.002655076549855878</v>
      </c>
      <c r="G67" s="41">
        <f t="shared" si="13"/>
        <v>-0.0032401524777636594</v>
      </c>
      <c r="H67" s="10">
        <f t="shared" si="14"/>
        <v>-102</v>
      </c>
      <c r="I67" s="35">
        <f t="shared" si="15"/>
        <v>-0.00011848437574415739</v>
      </c>
      <c r="J67" s="11">
        <v>34596.25</v>
      </c>
      <c r="K67" s="14">
        <v>34569.89</v>
      </c>
      <c r="L67" s="35">
        <f t="shared" si="16"/>
        <v>-0.0007619322903494045</v>
      </c>
      <c r="M67" s="14">
        <f t="shared" si="17"/>
        <v>-26.360000000000582</v>
      </c>
    </row>
    <row r="68" spans="1:13" ht="15">
      <c r="A68" s="1">
        <v>67</v>
      </c>
      <c r="B68" s="91" t="s">
        <v>159</v>
      </c>
      <c r="C68" s="10">
        <v>78923</v>
      </c>
      <c r="D68" s="112">
        <v>80692</v>
      </c>
      <c r="E68" s="11">
        <v>79805</v>
      </c>
      <c r="F68" s="41">
        <f t="shared" si="12"/>
        <v>0.006752768948347515</v>
      </c>
      <c r="G68" s="41">
        <f t="shared" si="13"/>
        <v>0.011175449488742191</v>
      </c>
      <c r="H68" s="10">
        <f t="shared" si="14"/>
        <v>882</v>
      </c>
      <c r="I68" s="35">
        <f t="shared" si="15"/>
        <v>0.0010245413667288902</v>
      </c>
      <c r="J68" s="11">
        <v>81575.56</v>
      </c>
      <c r="K68" s="14">
        <v>81672.65</v>
      </c>
      <c r="L68" s="35">
        <f t="shared" si="16"/>
        <v>0.0011901849034195598</v>
      </c>
      <c r="M68" s="14">
        <f t="shared" si="17"/>
        <v>97.08999999999651</v>
      </c>
    </row>
    <row r="69" spans="1:13" ht="15">
      <c r="A69" s="1">
        <v>68</v>
      </c>
      <c r="B69" s="91" t="s">
        <v>160</v>
      </c>
      <c r="C69" s="10">
        <v>32483</v>
      </c>
      <c r="D69" s="112">
        <v>37398</v>
      </c>
      <c r="E69" s="11">
        <v>35240</v>
      </c>
      <c r="F69" s="41">
        <f t="shared" si="12"/>
        <v>0.0029818630128408802</v>
      </c>
      <c r="G69" s="41">
        <f t="shared" si="13"/>
        <v>0.08487516547116954</v>
      </c>
      <c r="H69" s="10">
        <f t="shared" si="14"/>
        <v>2757</v>
      </c>
      <c r="I69" s="35">
        <f t="shared" si="15"/>
        <v>0.00320256297967296</v>
      </c>
      <c r="J69" s="11">
        <v>38049.57</v>
      </c>
      <c r="K69" s="14">
        <v>38176.01</v>
      </c>
      <c r="L69" s="35">
        <f t="shared" si="16"/>
        <v>0.0033230336111551937</v>
      </c>
      <c r="M69" s="14">
        <f t="shared" si="17"/>
        <v>126.44000000000233</v>
      </c>
    </row>
    <row r="70" spans="1:13" ht="15">
      <c r="A70" s="1">
        <v>69</v>
      </c>
      <c r="B70" s="91" t="s">
        <v>161</v>
      </c>
      <c r="C70" s="10">
        <v>4694</v>
      </c>
      <c r="D70" s="112">
        <v>7176</v>
      </c>
      <c r="E70" s="11">
        <v>6437</v>
      </c>
      <c r="F70" s="41">
        <f t="shared" si="12"/>
        <v>0.0005446723102626773</v>
      </c>
      <c r="G70" s="41">
        <f t="shared" si="13"/>
        <v>0.37132509586706436</v>
      </c>
      <c r="H70" s="10">
        <f t="shared" si="14"/>
        <v>1743</v>
      </c>
      <c r="I70" s="35">
        <f t="shared" si="15"/>
        <v>0.002024688891392807</v>
      </c>
      <c r="J70" s="11">
        <v>7436.12</v>
      </c>
      <c r="K70" s="14">
        <v>7390.915</v>
      </c>
      <c r="L70" s="35">
        <f t="shared" si="16"/>
        <v>-0.00607911114936283</v>
      </c>
      <c r="M70" s="14">
        <f t="shared" si="17"/>
        <v>-45.20499999999993</v>
      </c>
    </row>
    <row r="71" spans="1:13" ht="15">
      <c r="A71" s="1">
        <v>70</v>
      </c>
      <c r="B71" s="91" t="s">
        <v>162</v>
      </c>
      <c r="C71" s="10">
        <v>31454</v>
      </c>
      <c r="D71" s="112">
        <v>36539</v>
      </c>
      <c r="E71" s="11">
        <v>35233</v>
      </c>
      <c r="F71" s="41">
        <f t="shared" si="12"/>
        <v>0.002981270701799737</v>
      </c>
      <c r="G71" s="41">
        <f t="shared" si="13"/>
        <v>0.12014370191390603</v>
      </c>
      <c r="H71" s="10">
        <f t="shared" si="14"/>
        <v>3779</v>
      </c>
      <c r="I71" s="35">
        <f t="shared" si="15"/>
        <v>0.004389729960168341</v>
      </c>
      <c r="J71" s="11">
        <v>36589.19</v>
      </c>
      <c r="K71" s="14">
        <v>36854.93</v>
      </c>
      <c r="L71" s="35">
        <f t="shared" si="16"/>
        <v>0.007262800843637095</v>
      </c>
      <c r="M71" s="14">
        <f t="shared" si="17"/>
        <v>265.73999999999796</v>
      </c>
    </row>
    <row r="72" spans="1:13" ht="15">
      <c r="A72" s="1">
        <v>71</v>
      </c>
      <c r="B72" s="91" t="s">
        <v>163</v>
      </c>
      <c r="C72" s="10">
        <v>25104</v>
      </c>
      <c r="D72" s="112">
        <v>27350</v>
      </c>
      <c r="E72" s="11">
        <v>26926</v>
      </c>
      <c r="F72" s="41">
        <f t="shared" si="12"/>
        <v>0.0022783667276888063</v>
      </c>
      <c r="G72" s="41">
        <f t="shared" si="13"/>
        <v>0.0725780752071383</v>
      </c>
      <c r="H72" s="10">
        <f t="shared" si="14"/>
        <v>1822</v>
      </c>
      <c r="I72" s="35">
        <f t="shared" si="15"/>
        <v>0.002116456202018184</v>
      </c>
      <c r="J72" s="11">
        <v>26966.11</v>
      </c>
      <c r="K72" s="14">
        <v>27163.76</v>
      </c>
      <c r="L72" s="35">
        <f t="shared" si="16"/>
        <v>0.007329570338472913</v>
      </c>
      <c r="M72" s="14">
        <f t="shared" si="17"/>
        <v>197.64999999999782</v>
      </c>
    </row>
    <row r="73" spans="1:13" ht="15">
      <c r="A73" s="1">
        <v>72</v>
      </c>
      <c r="B73" s="91" t="s">
        <v>164</v>
      </c>
      <c r="C73" s="10">
        <v>35318</v>
      </c>
      <c r="D73" s="112">
        <v>42150</v>
      </c>
      <c r="E73" s="11">
        <v>38109</v>
      </c>
      <c r="F73" s="41">
        <f t="shared" si="12"/>
        <v>0.0032246259238465696</v>
      </c>
      <c r="G73" s="41">
        <f t="shared" si="13"/>
        <v>0.07902485984483833</v>
      </c>
      <c r="H73" s="10">
        <f t="shared" si="14"/>
        <v>2791</v>
      </c>
      <c r="I73" s="35">
        <f t="shared" si="15"/>
        <v>0.003242057771587679</v>
      </c>
      <c r="J73" s="11">
        <v>41495.02</v>
      </c>
      <c r="K73" s="14">
        <v>41069.06</v>
      </c>
      <c r="L73" s="35">
        <f t="shared" si="16"/>
        <v>-0.01026532822492914</v>
      </c>
      <c r="M73" s="14">
        <f t="shared" si="17"/>
        <v>-425.9599999999991</v>
      </c>
    </row>
    <row r="74" spans="1:13" ht="15">
      <c r="A74" s="1">
        <v>73</v>
      </c>
      <c r="B74" s="91" t="s">
        <v>165</v>
      </c>
      <c r="C74" s="10">
        <v>20323</v>
      </c>
      <c r="D74" s="112">
        <v>25759</v>
      </c>
      <c r="E74" s="11">
        <v>25253</v>
      </c>
      <c r="F74" s="41">
        <f>E74/$E$83</f>
        <v>0.002136804388855583</v>
      </c>
      <c r="G74" s="41">
        <f t="shared" si="13"/>
        <v>0.24258229592087782</v>
      </c>
      <c r="H74" s="10">
        <f t="shared" si="14"/>
        <v>4930</v>
      </c>
      <c r="I74" s="35">
        <f t="shared" si="15"/>
        <v>0.005726744827634273</v>
      </c>
      <c r="J74" s="11">
        <v>25196.12</v>
      </c>
      <c r="K74" s="14">
        <v>25729.77</v>
      </c>
      <c r="L74" s="35">
        <f t="shared" si="16"/>
        <v>0.021179848325853404</v>
      </c>
      <c r="M74" s="14">
        <f t="shared" si="17"/>
        <v>533.6500000000015</v>
      </c>
    </row>
    <row r="75" spans="1:13" ht="15">
      <c r="A75" s="1">
        <v>74</v>
      </c>
      <c r="B75" s="91" t="s">
        <v>166</v>
      </c>
      <c r="C75" s="10">
        <v>21827</v>
      </c>
      <c r="D75" s="112">
        <v>24472</v>
      </c>
      <c r="E75" s="11">
        <v>24408</v>
      </c>
      <c r="F75" s="41">
        <f t="shared" si="12"/>
        <v>0.0020653039846032974</v>
      </c>
      <c r="G75" s="41">
        <f t="shared" si="13"/>
        <v>0.11824804141659413</v>
      </c>
      <c r="H75" s="10">
        <f t="shared" si="14"/>
        <v>2581</v>
      </c>
      <c r="I75" s="35">
        <f t="shared" si="15"/>
        <v>0.0029981193509379432</v>
      </c>
      <c r="J75" s="11">
        <v>24677.84</v>
      </c>
      <c r="K75" s="14">
        <v>24933.81</v>
      </c>
      <c r="L75" s="35">
        <f t="shared" si="16"/>
        <v>0.01037246371643552</v>
      </c>
      <c r="M75" s="14">
        <f t="shared" si="17"/>
        <v>255.97000000000116</v>
      </c>
    </row>
    <row r="76" spans="1:13" ht="15">
      <c r="A76" s="1">
        <v>75</v>
      </c>
      <c r="B76" s="91" t="s">
        <v>167</v>
      </c>
      <c r="C76" s="10">
        <v>4474</v>
      </c>
      <c r="D76" s="112">
        <v>7555</v>
      </c>
      <c r="E76" s="11">
        <v>6663</v>
      </c>
      <c r="F76" s="41">
        <f t="shared" si="12"/>
        <v>0.0005637954953053004</v>
      </c>
      <c r="G76" s="41">
        <f t="shared" si="13"/>
        <v>0.4892713455520787</v>
      </c>
      <c r="H76" s="10">
        <f t="shared" si="14"/>
        <v>2189</v>
      </c>
      <c r="I76" s="35">
        <f t="shared" si="15"/>
        <v>0.0025427676323917696</v>
      </c>
      <c r="J76" s="11">
        <v>7855.198</v>
      </c>
      <c r="K76" s="14">
        <v>7809.233</v>
      </c>
      <c r="L76" s="35">
        <f t="shared" si="16"/>
        <v>-0.005851539324661217</v>
      </c>
      <c r="M76" s="14">
        <f t="shared" si="17"/>
        <v>-45.965000000000146</v>
      </c>
    </row>
    <row r="77" spans="1:13" ht="15">
      <c r="A77" s="1">
        <v>76</v>
      </c>
      <c r="B77" s="91" t="s">
        <v>168</v>
      </c>
      <c r="C77" s="10">
        <v>10801</v>
      </c>
      <c r="D77" s="112">
        <v>13097</v>
      </c>
      <c r="E77" s="11">
        <v>11430</v>
      </c>
      <c r="F77" s="41">
        <f t="shared" si="12"/>
        <v>0.0009671593143238156</v>
      </c>
      <c r="G77" s="41">
        <f t="shared" si="13"/>
        <v>0.05823534857883529</v>
      </c>
      <c r="H77" s="10">
        <f t="shared" si="14"/>
        <v>629</v>
      </c>
      <c r="I77" s="35">
        <f t="shared" si="15"/>
        <v>0.0007306536504223039</v>
      </c>
      <c r="J77" s="11">
        <v>13069.03</v>
      </c>
      <c r="K77" s="14">
        <v>12812.44</v>
      </c>
      <c r="L77" s="35">
        <f t="shared" si="16"/>
        <v>-0.019633438747940754</v>
      </c>
      <c r="M77" s="14">
        <f t="shared" si="17"/>
        <v>-256.59000000000015</v>
      </c>
    </row>
    <row r="78" spans="1:13" ht="15">
      <c r="A78" s="1">
        <v>77</v>
      </c>
      <c r="B78" s="91" t="s">
        <v>169</v>
      </c>
      <c r="C78" s="10">
        <v>33681</v>
      </c>
      <c r="D78" s="112">
        <v>37045</v>
      </c>
      <c r="E78" s="11">
        <v>36976</v>
      </c>
      <c r="F78" s="41">
        <f t="shared" si="12"/>
        <v>0.0031287561510443926</v>
      </c>
      <c r="G78" s="41">
        <f t="shared" si="13"/>
        <v>0.09782963688726581</v>
      </c>
      <c r="H78" s="10">
        <f t="shared" si="14"/>
        <v>3295</v>
      </c>
      <c r="I78" s="35">
        <f t="shared" si="15"/>
        <v>0.003827509981147045</v>
      </c>
      <c r="J78" s="11">
        <v>37569.02</v>
      </c>
      <c r="K78" s="14">
        <v>37834.81</v>
      </c>
      <c r="L78" s="35">
        <f t="shared" si="16"/>
        <v>0.007074712089908145</v>
      </c>
      <c r="M78" s="14">
        <f t="shared" si="17"/>
        <v>265.7900000000009</v>
      </c>
    </row>
    <row r="79" spans="1:13" ht="15">
      <c r="A79" s="1">
        <v>78</v>
      </c>
      <c r="B79" s="91" t="s">
        <v>170</v>
      </c>
      <c r="C79" s="10">
        <v>29642</v>
      </c>
      <c r="D79" s="112">
        <v>32638</v>
      </c>
      <c r="E79" s="11">
        <v>32254</v>
      </c>
      <c r="F79" s="41">
        <f t="shared" si="12"/>
        <v>0.0027292000458617976</v>
      </c>
      <c r="G79" s="41">
        <f t="shared" si="13"/>
        <v>0.08811821064705486</v>
      </c>
      <c r="H79" s="10">
        <f t="shared" si="14"/>
        <v>2612</v>
      </c>
      <c r="I79" s="35">
        <f t="shared" si="15"/>
        <v>0.003034129308271952</v>
      </c>
      <c r="J79" s="11">
        <v>33323.29</v>
      </c>
      <c r="K79" s="14">
        <v>33617.83</v>
      </c>
      <c r="L79" s="35">
        <f t="shared" si="16"/>
        <v>0.00883886314946696</v>
      </c>
      <c r="M79" s="14">
        <f t="shared" si="17"/>
        <v>294.5400000000009</v>
      </c>
    </row>
    <row r="80" spans="1:13" ht="15">
      <c r="A80" s="1">
        <v>79</v>
      </c>
      <c r="B80" s="91" t="s">
        <v>171</v>
      </c>
      <c r="C80" s="10">
        <v>8968</v>
      </c>
      <c r="D80" s="112">
        <v>10113</v>
      </c>
      <c r="E80" s="11">
        <v>10157</v>
      </c>
      <c r="F80" s="41">
        <f t="shared" si="12"/>
        <v>0.0008594433206987747</v>
      </c>
      <c r="G80" s="41">
        <f t="shared" si="13"/>
        <v>0.13258251561106155</v>
      </c>
      <c r="H80" s="10">
        <f t="shared" si="14"/>
        <v>1189</v>
      </c>
      <c r="I80" s="35">
        <f t="shared" si="15"/>
        <v>0.001381156105488266</v>
      </c>
      <c r="J80" s="11">
        <v>9755.32</v>
      </c>
      <c r="K80" s="14">
        <v>10041.57</v>
      </c>
      <c r="L80" s="35">
        <f t="shared" si="16"/>
        <v>0.029342963634201646</v>
      </c>
      <c r="M80" s="14">
        <f t="shared" si="17"/>
        <v>286.25</v>
      </c>
    </row>
    <row r="81" spans="1:13" ht="15">
      <c r="A81" s="1">
        <v>80</v>
      </c>
      <c r="B81" s="91" t="s">
        <v>172</v>
      </c>
      <c r="C81" s="10">
        <v>46110</v>
      </c>
      <c r="D81" s="112">
        <v>49008</v>
      </c>
      <c r="E81" s="11">
        <v>48698</v>
      </c>
      <c r="F81" s="41">
        <f t="shared" si="12"/>
        <v>0.004120623297370181</v>
      </c>
      <c r="G81" s="41">
        <f t="shared" si="13"/>
        <v>0.05612665365430492</v>
      </c>
      <c r="H81" s="10">
        <f t="shared" si="14"/>
        <v>2588</v>
      </c>
      <c r="I81" s="35">
        <f t="shared" si="15"/>
        <v>0.0030062506316262676</v>
      </c>
      <c r="J81" s="11">
        <v>48713.37</v>
      </c>
      <c r="K81" s="14">
        <v>48896.95</v>
      </c>
      <c r="L81" s="35">
        <f t="shared" si="16"/>
        <v>0.0037685752392001303</v>
      </c>
      <c r="M81" s="14">
        <f t="shared" si="17"/>
        <v>183.57999999999447</v>
      </c>
    </row>
    <row r="82" spans="1:13" ht="15.75" thickBot="1">
      <c r="A82" s="48">
        <v>81</v>
      </c>
      <c r="B82" s="92" t="s">
        <v>173</v>
      </c>
      <c r="C82" s="10">
        <v>59190</v>
      </c>
      <c r="D82" s="112">
        <v>64560</v>
      </c>
      <c r="E82" s="11">
        <v>62987</v>
      </c>
      <c r="F82" s="41">
        <f t="shared" si="12"/>
        <v>0.005329699364069481</v>
      </c>
      <c r="G82" s="41">
        <f t="shared" si="13"/>
        <v>0.06414934955228924</v>
      </c>
      <c r="H82" s="10">
        <f t="shared" si="14"/>
        <v>3797</v>
      </c>
      <c r="I82" s="35">
        <f t="shared" si="15"/>
        <v>0.004410638967652604</v>
      </c>
      <c r="J82" s="11">
        <v>63647.22</v>
      </c>
      <c r="K82" s="19">
        <v>63812.83</v>
      </c>
      <c r="L82" s="35">
        <f t="shared" si="16"/>
        <v>0.002601998956120952</v>
      </c>
      <c r="M82" s="14">
        <f t="shared" si="17"/>
        <v>165.61000000000058</v>
      </c>
    </row>
    <row r="83" spans="1:13" s="65" customFormat="1" ht="15.75" thickBot="1">
      <c r="A83" s="166" t="s">
        <v>174</v>
      </c>
      <c r="B83" s="167"/>
      <c r="C83" s="57">
        <v>10957242</v>
      </c>
      <c r="D83" s="58">
        <v>11939620</v>
      </c>
      <c r="E83" s="110">
        <v>11818115</v>
      </c>
      <c r="F83" s="26">
        <f t="shared" si="12"/>
        <v>1</v>
      </c>
      <c r="G83" s="43">
        <f t="shared" si="13"/>
        <v>0.0785665772463545</v>
      </c>
      <c r="H83" s="56">
        <f t="shared" si="14"/>
        <v>860873</v>
      </c>
      <c r="I83" s="37">
        <f t="shared" si="15"/>
        <v>1</v>
      </c>
      <c r="J83" s="107">
        <v>12126109</v>
      </c>
      <c r="K83" s="107">
        <v>12208879</v>
      </c>
      <c r="L83" s="37">
        <f t="shared" si="16"/>
        <v>0.006825767441147032</v>
      </c>
      <c r="M83" s="55">
        <f t="shared" si="17"/>
        <v>82770</v>
      </c>
    </row>
    <row r="84" spans="3:13" ht="15">
      <c r="C84" s="3"/>
      <c r="D84" s="3"/>
      <c r="E84" s="3"/>
      <c r="I84" s="63"/>
      <c r="K84" s="64"/>
      <c r="L84" s="63"/>
      <c r="M84" s="64"/>
    </row>
  </sheetData>
  <sheetProtection/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A4" sqref="A4"/>
    </sheetView>
  </sheetViews>
  <sheetFormatPr defaultColWidth="8.8515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45.75" thickBot="1">
      <c r="A1" s="12" t="s">
        <v>92</v>
      </c>
      <c r="B1" s="12" t="s">
        <v>175</v>
      </c>
      <c r="C1" s="95">
        <v>40909</v>
      </c>
      <c r="D1" s="96">
        <v>41244</v>
      </c>
      <c r="E1" s="95">
        <v>41275</v>
      </c>
      <c r="F1" s="42" t="s">
        <v>299</v>
      </c>
      <c r="G1" s="53" t="s">
        <v>316</v>
      </c>
      <c r="H1" s="42" t="s">
        <v>317</v>
      </c>
      <c r="I1" s="42" t="s">
        <v>298</v>
      </c>
      <c r="J1" s="108" t="s">
        <v>284</v>
      </c>
      <c r="K1" s="73" t="s">
        <v>289</v>
      </c>
      <c r="L1" s="53" t="s">
        <v>300</v>
      </c>
      <c r="M1" s="42" t="s">
        <v>301</v>
      </c>
    </row>
    <row r="2" spans="1:13" ht="15">
      <c r="A2" s="21">
        <v>1</v>
      </c>
      <c r="B2" s="90" t="s">
        <v>93</v>
      </c>
      <c r="C2" s="101">
        <v>42847</v>
      </c>
      <c r="D2" s="13">
        <v>42674</v>
      </c>
      <c r="E2" s="146">
        <v>42685</v>
      </c>
      <c r="F2" s="40">
        <f aca="true" t="shared" si="0" ref="F2:F33">E2/$E$83</f>
        <v>0.022307989798478135</v>
      </c>
      <c r="G2" s="40">
        <f>(E2-C2)/C2</f>
        <v>-0.0037808948117721195</v>
      </c>
      <c r="H2" s="101">
        <f>E2-C2</f>
        <v>-162</v>
      </c>
      <c r="I2" s="45">
        <f aca="true" t="shared" si="1" ref="I2:I33">H2/$H$83</f>
        <v>-0.012491325468424705</v>
      </c>
      <c r="J2" s="9">
        <v>42975.24</v>
      </c>
      <c r="K2" s="13">
        <v>42913.27</v>
      </c>
      <c r="L2" s="45">
        <f>(K2-J2)/J2</f>
        <v>-0.0014419931104515337</v>
      </c>
      <c r="M2" s="13">
        <f aca="true" t="shared" si="2" ref="M2:M33">K2-J2</f>
        <v>-61.970000000001164</v>
      </c>
    </row>
    <row r="3" spans="1:13" ht="15">
      <c r="A3" s="1">
        <v>2</v>
      </c>
      <c r="B3" s="91" t="s">
        <v>94</v>
      </c>
      <c r="C3" s="10">
        <v>10179</v>
      </c>
      <c r="D3" s="14">
        <v>10208</v>
      </c>
      <c r="E3" s="147">
        <v>10253</v>
      </c>
      <c r="F3" s="41">
        <f t="shared" si="0"/>
        <v>0.005358412074588177</v>
      </c>
      <c r="G3" s="41">
        <f>(E3-C3)/C3</f>
        <v>0.007269869338834856</v>
      </c>
      <c r="H3" s="10">
        <f aca="true" t="shared" si="3" ref="H3:H33">E3-C3</f>
        <v>74</v>
      </c>
      <c r="I3" s="35">
        <f t="shared" si="1"/>
        <v>0.005705914102860667</v>
      </c>
      <c r="J3" s="11">
        <v>10265.9</v>
      </c>
      <c r="K3" s="14">
        <v>10256.95</v>
      </c>
      <c r="L3" s="35">
        <f aca="true" t="shared" si="4" ref="L3:L33">(K3-J3)/J3</f>
        <v>-0.0008718183500714899</v>
      </c>
      <c r="M3" s="14">
        <f t="shared" si="2"/>
        <v>-8.949999999998909</v>
      </c>
    </row>
    <row r="4" spans="1:13" ht="15">
      <c r="A4" s="1">
        <v>3</v>
      </c>
      <c r="B4" s="91" t="s">
        <v>95</v>
      </c>
      <c r="C4" s="10">
        <v>15261</v>
      </c>
      <c r="D4" s="14">
        <v>15393</v>
      </c>
      <c r="E4" s="147">
        <v>15482</v>
      </c>
      <c r="F4" s="41">
        <f t="shared" si="0"/>
        <v>0.008091186554059705</v>
      </c>
      <c r="G4" s="41">
        <f aca="true" t="shared" si="5" ref="G4:G33">(E4-C4)/C4</f>
        <v>0.01448135770919337</v>
      </c>
      <c r="H4" s="10">
        <f t="shared" si="3"/>
        <v>221</v>
      </c>
      <c r="I4" s="35">
        <f t="shared" si="1"/>
        <v>0.01704063536124605</v>
      </c>
      <c r="J4" s="11">
        <v>15654.14</v>
      </c>
      <c r="K4" s="14">
        <v>15676.3</v>
      </c>
      <c r="L4" s="35">
        <f t="shared" si="4"/>
        <v>0.0014155999626935657</v>
      </c>
      <c r="M4" s="14">
        <f t="shared" si="2"/>
        <v>22.159999999999854</v>
      </c>
    </row>
    <row r="5" spans="1:13" ht="15">
      <c r="A5" s="1">
        <v>4</v>
      </c>
      <c r="B5" s="91" t="s">
        <v>96</v>
      </c>
      <c r="C5" s="10">
        <v>6082</v>
      </c>
      <c r="D5" s="14">
        <v>5404</v>
      </c>
      <c r="E5" s="147">
        <v>5424</v>
      </c>
      <c r="F5" s="41">
        <f t="shared" si="0"/>
        <v>0.002834685174345681</v>
      </c>
      <c r="G5" s="41">
        <f t="shared" si="5"/>
        <v>-0.1081880960210457</v>
      </c>
      <c r="H5" s="10">
        <f t="shared" si="3"/>
        <v>-658</v>
      </c>
      <c r="I5" s="35">
        <f t="shared" si="1"/>
        <v>-0.05073637134705837</v>
      </c>
      <c r="J5" s="11">
        <v>5467.329</v>
      </c>
      <c r="K5" s="14">
        <v>5469.73</v>
      </c>
      <c r="L5" s="35">
        <f t="shared" si="4"/>
        <v>0.0004391541098038622</v>
      </c>
      <c r="M5" s="14">
        <f t="shared" si="2"/>
        <v>2.40099999999984</v>
      </c>
    </row>
    <row r="6" spans="1:13" ht="15">
      <c r="A6" s="1">
        <v>5</v>
      </c>
      <c r="B6" s="91" t="s">
        <v>97</v>
      </c>
      <c r="C6" s="10">
        <v>8187</v>
      </c>
      <c r="D6" s="14">
        <v>7792</v>
      </c>
      <c r="E6" s="147">
        <v>7780</v>
      </c>
      <c r="F6" s="41">
        <f t="shared" si="0"/>
        <v>0.004065975416004682</v>
      </c>
      <c r="G6" s="41">
        <f t="shared" si="5"/>
        <v>-0.04971295957005008</v>
      </c>
      <c r="H6" s="10">
        <f t="shared" si="3"/>
        <v>-407</v>
      </c>
      <c r="I6" s="35">
        <f t="shared" si="1"/>
        <v>-0.031382527565733676</v>
      </c>
      <c r="J6" s="11">
        <v>7793.024</v>
      </c>
      <c r="K6" s="14">
        <v>7761.918</v>
      </c>
      <c r="L6" s="35">
        <f t="shared" si="4"/>
        <v>-0.003991518568401775</v>
      </c>
      <c r="M6" s="14">
        <f t="shared" si="2"/>
        <v>-31.106000000000677</v>
      </c>
    </row>
    <row r="7" spans="1:13" ht="15">
      <c r="A7" s="1">
        <v>6</v>
      </c>
      <c r="B7" s="91" t="s">
        <v>98</v>
      </c>
      <c r="C7" s="10">
        <v>125723</v>
      </c>
      <c r="D7" s="14">
        <v>124783</v>
      </c>
      <c r="E7" s="147">
        <v>124988</v>
      </c>
      <c r="F7" s="41">
        <f t="shared" si="0"/>
        <v>0.0653210970816958</v>
      </c>
      <c r="G7" s="41">
        <f t="shared" si="5"/>
        <v>-0.005846185662130239</v>
      </c>
      <c r="H7" s="10">
        <f t="shared" si="3"/>
        <v>-735</v>
      </c>
      <c r="I7" s="35">
        <f t="shared" si="1"/>
        <v>-0.0566736062919269</v>
      </c>
      <c r="J7" s="11">
        <v>125894.8</v>
      </c>
      <c r="K7" s="14">
        <v>125526.3</v>
      </c>
      <c r="L7" s="35">
        <f t="shared" si="4"/>
        <v>-0.002927047026565037</v>
      </c>
      <c r="M7" s="14">
        <f t="shared" si="2"/>
        <v>-368.5</v>
      </c>
    </row>
    <row r="8" spans="1:13" ht="15">
      <c r="A8" s="1">
        <v>7</v>
      </c>
      <c r="B8" s="91" t="s">
        <v>99</v>
      </c>
      <c r="C8" s="10">
        <v>81692</v>
      </c>
      <c r="D8" s="14">
        <v>81310</v>
      </c>
      <c r="E8" s="147">
        <v>81292</v>
      </c>
      <c r="F8" s="41">
        <f t="shared" si="0"/>
        <v>0.04248473952671628</v>
      </c>
      <c r="G8" s="41">
        <f t="shared" si="5"/>
        <v>-0.0048964402879106885</v>
      </c>
      <c r="H8" s="10">
        <f t="shared" si="3"/>
        <v>-400</v>
      </c>
      <c r="I8" s="35">
        <f t="shared" si="1"/>
        <v>-0.030842778934381986</v>
      </c>
      <c r="J8" s="11">
        <v>81929.17</v>
      </c>
      <c r="K8" s="14">
        <v>81622.73</v>
      </c>
      <c r="L8" s="35">
        <f t="shared" si="4"/>
        <v>-0.0037403039723214863</v>
      </c>
      <c r="M8" s="14">
        <f t="shared" si="2"/>
        <v>-306.4400000000023</v>
      </c>
    </row>
    <row r="9" spans="1:13" ht="15">
      <c r="A9" s="1">
        <v>8</v>
      </c>
      <c r="B9" s="91" t="s">
        <v>100</v>
      </c>
      <c r="C9" s="10">
        <v>4834</v>
      </c>
      <c r="D9" s="14">
        <v>4680</v>
      </c>
      <c r="E9" s="147">
        <v>4708</v>
      </c>
      <c r="F9" s="41">
        <f t="shared" si="0"/>
        <v>0.0024604900075257128</v>
      </c>
      <c r="G9" s="41">
        <f t="shared" si="5"/>
        <v>-0.026065370293752586</v>
      </c>
      <c r="H9" s="10">
        <f t="shared" si="3"/>
        <v>-126</v>
      </c>
      <c r="I9" s="35">
        <f t="shared" si="1"/>
        <v>-0.009715475364330326</v>
      </c>
      <c r="J9" s="11">
        <v>4694.262</v>
      </c>
      <c r="K9" s="14">
        <v>4697.551</v>
      </c>
      <c r="L9" s="35">
        <f t="shared" si="4"/>
        <v>0.0007006426143237572</v>
      </c>
      <c r="M9" s="14">
        <f t="shared" si="2"/>
        <v>3.2890000000006694</v>
      </c>
    </row>
    <row r="10" spans="1:13" ht="15">
      <c r="A10" s="1">
        <v>9</v>
      </c>
      <c r="B10" s="91" t="s">
        <v>101</v>
      </c>
      <c r="C10" s="10">
        <v>34218</v>
      </c>
      <c r="D10" s="14">
        <v>33846</v>
      </c>
      <c r="E10" s="147">
        <v>33877</v>
      </c>
      <c r="F10" s="41">
        <f t="shared" si="0"/>
        <v>0.017704762103854837</v>
      </c>
      <c r="G10" s="41">
        <f t="shared" si="5"/>
        <v>-0.009965515225904494</v>
      </c>
      <c r="H10" s="10">
        <f t="shared" si="3"/>
        <v>-341</v>
      </c>
      <c r="I10" s="35">
        <f t="shared" si="1"/>
        <v>-0.026293469041560644</v>
      </c>
      <c r="J10" s="11">
        <v>34140.85</v>
      </c>
      <c r="K10" s="14">
        <v>34001.41</v>
      </c>
      <c r="L10" s="35">
        <f t="shared" si="4"/>
        <v>-0.004084256836018876</v>
      </c>
      <c r="M10" s="14">
        <f t="shared" si="2"/>
        <v>-139.43999999999505</v>
      </c>
    </row>
    <row r="11" spans="1:13" ht="15">
      <c r="A11" s="1">
        <v>10</v>
      </c>
      <c r="B11" s="91" t="s">
        <v>102</v>
      </c>
      <c r="C11" s="10">
        <v>36105</v>
      </c>
      <c r="D11" s="14">
        <v>35259</v>
      </c>
      <c r="E11" s="147">
        <v>35232</v>
      </c>
      <c r="F11" s="41">
        <f t="shared" si="0"/>
        <v>0.018412910778493184</v>
      </c>
      <c r="G11" s="41">
        <f t="shared" si="5"/>
        <v>-0.024179476526796844</v>
      </c>
      <c r="H11" s="10">
        <f t="shared" si="3"/>
        <v>-873</v>
      </c>
      <c r="I11" s="35">
        <f t="shared" si="1"/>
        <v>-0.06731436502428868</v>
      </c>
      <c r="J11" s="11">
        <v>35429</v>
      </c>
      <c r="K11" s="14">
        <v>35279.48</v>
      </c>
      <c r="L11" s="35">
        <f t="shared" si="4"/>
        <v>-0.00422027152897335</v>
      </c>
      <c r="M11" s="14">
        <f t="shared" si="2"/>
        <v>-149.5199999999968</v>
      </c>
    </row>
    <row r="12" spans="1:13" ht="15">
      <c r="A12" s="1">
        <v>11</v>
      </c>
      <c r="B12" s="91" t="s">
        <v>103</v>
      </c>
      <c r="C12" s="10">
        <v>4330</v>
      </c>
      <c r="D12" s="14">
        <v>4180</v>
      </c>
      <c r="E12" s="147">
        <v>4171</v>
      </c>
      <c r="F12" s="41">
        <f t="shared" si="0"/>
        <v>0.0021798436324107365</v>
      </c>
      <c r="G12" s="41">
        <f t="shared" si="5"/>
        <v>-0.036720554272517324</v>
      </c>
      <c r="H12" s="10">
        <f t="shared" si="3"/>
        <v>-159</v>
      </c>
      <c r="I12" s="35">
        <f t="shared" si="1"/>
        <v>-0.01226000462641684</v>
      </c>
      <c r="J12" s="11">
        <v>4214.251</v>
      </c>
      <c r="K12" s="14">
        <v>4199.677</v>
      </c>
      <c r="L12" s="35">
        <f t="shared" si="4"/>
        <v>-0.0034582657748673546</v>
      </c>
      <c r="M12" s="14">
        <f t="shared" si="2"/>
        <v>-14.574000000000524</v>
      </c>
    </row>
    <row r="13" spans="1:13" ht="15">
      <c r="A13" s="1">
        <v>12</v>
      </c>
      <c r="B13" s="91" t="s">
        <v>104</v>
      </c>
      <c r="C13" s="10">
        <v>3087</v>
      </c>
      <c r="D13" s="14">
        <v>2744</v>
      </c>
      <c r="E13" s="147">
        <v>2788</v>
      </c>
      <c r="F13" s="41">
        <f t="shared" si="0"/>
        <v>0.0014570616272263567</v>
      </c>
      <c r="G13" s="41">
        <f t="shared" si="5"/>
        <v>-0.09685779073534176</v>
      </c>
      <c r="H13" s="10">
        <f t="shared" si="3"/>
        <v>-299</v>
      </c>
      <c r="I13" s="35">
        <f t="shared" si="1"/>
        <v>-0.023054977253450536</v>
      </c>
      <c r="J13" s="11">
        <v>2743.959</v>
      </c>
      <c r="K13" s="14">
        <v>2734.622</v>
      </c>
      <c r="L13" s="35">
        <f t="shared" si="4"/>
        <v>-0.003402747635806508</v>
      </c>
      <c r="M13" s="14">
        <f t="shared" si="2"/>
        <v>-9.336999999999989</v>
      </c>
    </row>
    <row r="14" spans="1:13" ht="15">
      <c r="A14" s="1">
        <v>13</v>
      </c>
      <c r="B14" s="91" t="s">
        <v>105</v>
      </c>
      <c r="C14" s="10">
        <v>4711</v>
      </c>
      <c r="D14" s="14">
        <v>4620</v>
      </c>
      <c r="E14" s="147">
        <v>4617</v>
      </c>
      <c r="F14" s="41">
        <f t="shared" si="0"/>
        <v>0.002412931683251108</v>
      </c>
      <c r="G14" s="41">
        <f t="shared" si="5"/>
        <v>-0.01995330078539588</v>
      </c>
      <c r="H14" s="10">
        <f t="shared" si="3"/>
        <v>-94</v>
      </c>
      <c r="I14" s="35">
        <f t="shared" si="1"/>
        <v>-0.007248053049579767</v>
      </c>
      <c r="J14" s="11">
        <v>4630.945</v>
      </c>
      <c r="K14" s="14">
        <v>4628.689</v>
      </c>
      <c r="L14" s="35">
        <f t="shared" si="4"/>
        <v>-0.00048715758878574536</v>
      </c>
      <c r="M14" s="14">
        <f t="shared" si="2"/>
        <v>-2.2559999999994034</v>
      </c>
    </row>
    <row r="15" spans="1:13" ht="15">
      <c r="A15" s="1">
        <v>14</v>
      </c>
      <c r="B15" s="91" t="s">
        <v>106</v>
      </c>
      <c r="C15" s="10">
        <v>6866</v>
      </c>
      <c r="D15" s="14">
        <v>6639</v>
      </c>
      <c r="E15" s="147">
        <v>6661</v>
      </c>
      <c r="F15" s="41">
        <f t="shared" si="0"/>
        <v>0.003481164813111464</v>
      </c>
      <c r="G15" s="41">
        <f t="shared" si="5"/>
        <v>-0.029857267695892805</v>
      </c>
      <c r="H15" s="10">
        <f t="shared" si="3"/>
        <v>-205</v>
      </c>
      <c r="I15" s="35">
        <f t="shared" si="1"/>
        <v>-0.015806924203870767</v>
      </c>
      <c r="J15" s="11">
        <v>6718.556</v>
      </c>
      <c r="K15" s="14">
        <v>6725.848</v>
      </c>
      <c r="L15" s="35">
        <f t="shared" si="4"/>
        <v>0.0010853522691483663</v>
      </c>
      <c r="M15" s="14">
        <f t="shared" si="2"/>
        <v>7.292000000000371</v>
      </c>
    </row>
    <row r="16" spans="1:13" ht="15">
      <c r="A16" s="1">
        <v>15</v>
      </c>
      <c r="B16" s="91" t="s">
        <v>107</v>
      </c>
      <c r="C16" s="10">
        <v>8405</v>
      </c>
      <c r="D16" s="14">
        <v>8688</v>
      </c>
      <c r="E16" s="147">
        <v>8639</v>
      </c>
      <c r="F16" s="41">
        <f t="shared" si="0"/>
        <v>0.00451490509239903</v>
      </c>
      <c r="G16" s="41">
        <f t="shared" si="5"/>
        <v>0.027840571088637717</v>
      </c>
      <c r="H16" s="10">
        <f t="shared" si="3"/>
        <v>234</v>
      </c>
      <c r="I16" s="35">
        <f t="shared" si="1"/>
        <v>0.018043025676613464</v>
      </c>
      <c r="J16" s="11">
        <v>8686.648</v>
      </c>
      <c r="K16" s="14">
        <v>8637.327</v>
      </c>
      <c r="L16" s="35">
        <f t="shared" si="4"/>
        <v>-0.005677794242382093</v>
      </c>
      <c r="M16" s="14">
        <f t="shared" si="2"/>
        <v>-49.32099999999991</v>
      </c>
    </row>
    <row r="17" spans="1:13" ht="15">
      <c r="A17" s="1">
        <v>16</v>
      </c>
      <c r="B17" s="91" t="s">
        <v>108</v>
      </c>
      <c r="C17" s="10">
        <v>72358</v>
      </c>
      <c r="D17" s="14">
        <v>76439</v>
      </c>
      <c r="E17" s="147">
        <v>76358</v>
      </c>
      <c r="F17" s="41">
        <f t="shared" si="0"/>
        <v>0.039906137636926166</v>
      </c>
      <c r="G17" s="41">
        <f t="shared" si="5"/>
        <v>0.055280687691754885</v>
      </c>
      <c r="H17" s="10">
        <f t="shared" si="3"/>
        <v>4000</v>
      </c>
      <c r="I17" s="35">
        <f t="shared" si="1"/>
        <v>0.30842778934381987</v>
      </c>
      <c r="J17" s="11">
        <v>76806.64</v>
      </c>
      <c r="K17" s="14">
        <v>76677.22</v>
      </c>
      <c r="L17" s="35">
        <f t="shared" si="4"/>
        <v>-0.0016850105667947232</v>
      </c>
      <c r="M17" s="14">
        <f t="shared" si="2"/>
        <v>-129.41999999999825</v>
      </c>
    </row>
    <row r="18" spans="1:13" ht="15">
      <c r="A18" s="1">
        <v>17</v>
      </c>
      <c r="B18" s="91" t="s">
        <v>109</v>
      </c>
      <c r="C18" s="10">
        <v>16077</v>
      </c>
      <c r="D18" s="14">
        <v>16325</v>
      </c>
      <c r="E18" s="147">
        <v>16286</v>
      </c>
      <c r="F18" s="41">
        <f t="shared" si="0"/>
        <v>0.00851137218831006</v>
      </c>
      <c r="G18" s="41">
        <f t="shared" si="5"/>
        <v>0.012999937799340673</v>
      </c>
      <c r="H18" s="10">
        <f t="shared" si="3"/>
        <v>209</v>
      </c>
      <c r="I18" s="35">
        <f t="shared" si="1"/>
        <v>0.016115351993214587</v>
      </c>
      <c r="J18" s="11">
        <v>16390.74</v>
      </c>
      <c r="K18" s="14">
        <v>16388.16</v>
      </c>
      <c r="L18" s="35">
        <f t="shared" si="4"/>
        <v>-0.00015740594994501444</v>
      </c>
      <c r="M18" s="14">
        <f t="shared" si="2"/>
        <v>-2.5800000000017462</v>
      </c>
    </row>
    <row r="19" spans="1:13" ht="15">
      <c r="A19" s="1">
        <v>18</v>
      </c>
      <c r="B19" s="91" t="s">
        <v>110</v>
      </c>
      <c r="C19" s="10">
        <v>2973</v>
      </c>
      <c r="D19" s="14">
        <v>2839</v>
      </c>
      <c r="E19" s="147">
        <v>2846</v>
      </c>
      <c r="F19" s="41">
        <f t="shared" si="0"/>
        <v>0.0014873735262145664</v>
      </c>
      <c r="G19" s="41">
        <f t="shared" si="5"/>
        <v>-0.042717793474604776</v>
      </c>
      <c r="H19" s="10">
        <f t="shared" si="3"/>
        <v>-127</v>
      </c>
      <c r="I19" s="35">
        <f t="shared" si="1"/>
        <v>-0.00979258231166628</v>
      </c>
      <c r="J19" s="11">
        <v>2816.455</v>
      </c>
      <c r="K19" s="14">
        <v>2831.787</v>
      </c>
      <c r="L19" s="35">
        <f t="shared" si="4"/>
        <v>0.005443722693953882</v>
      </c>
      <c r="M19" s="14">
        <f t="shared" si="2"/>
        <v>15.33199999999988</v>
      </c>
    </row>
    <row r="20" spans="1:13" ht="15">
      <c r="A20" s="1">
        <v>19</v>
      </c>
      <c r="B20" s="91" t="s">
        <v>111</v>
      </c>
      <c r="C20" s="10">
        <v>12018</v>
      </c>
      <c r="D20" s="14">
        <v>11943</v>
      </c>
      <c r="E20" s="147">
        <v>12108</v>
      </c>
      <c r="F20" s="41">
        <f t="shared" si="0"/>
        <v>0.006327870223262815</v>
      </c>
      <c r="G20" s="41">
        <f t="shared" si="5"/>
        <v>0.0074887668497254116</v>
      </c>
      <c r="H20" s="10">
        <f t="shared" si="3"/>
        <v>90</v>
      </c>
      <c r="I20" s="35">
        <f t="shared" si="1"/>
        <v>0.006939625260235947</v>
      </c>
      <c r="J20" s="11">
        <v>12035.51</v>
      </c>
      <c r="K20" s="14">
        <v>12105.4</v>
      </c>
      <c r="L20" s="35">
        <f t="shared" si="4"/>
        <v>0.005806982836622579</v>
      </c>
      <c r="M20" s="14">
        <f t="shared" si="2"/>
        <v>69.88999999999942</v>
      </c>
    </row>
    <row r="21" spans="1:13" ht="15">
      <c r="A21" s="1">
        <v>20</v>
      </c>
      <c r="B21" s="91" t="s">
        <v>112</v>
      </c>
      <c r="C21" s="10">
        <v>34622</v>
      </c>
      <c r="D21" s="14">
        <v>34525</v>
      </c>
      <c r="E21" s="147">
        <v>34570</v>
      </c>
      <c r="F21" s="41">
        <f t="shared" si="0"/>
        <v>0.018066937034869137</v>
      </c>
      <c r="G21" s="41">
        <f t="shared" si="5"/>
        <v>-0.0015019351857200624</v>
      </c>
      <c r="H21" s="10">
        <f t="shared" si="3"/>
        <v>-52</v>
      </c>
      <c r="I21" s="35">
        <f t="shared" si="1"/>
        <v>-0.0040095612614696585</v>
      </c>
      <c r="J21" s="11">
        <v>34907.58</v>
      </c>
      <c r="K21" s="14">
        <v>34848.43</v>
      </c>
      <c r="L21" s="35">
        <f t="shared" si="4"/>
        <v>-0.0016944743806359952</v>
      </c>
      <c r="M21" s="14">
        <f t="shared" si="2"/>
        <v>-59.150000000001455</v>
      </c>
    </row>
    <row r="22" spans="1:13" ht="15">
      <c r="A22" s="1">
        <v>21</v>
      </c>
      <c r="B22" s="91" t="s">
        <v>113</v>
      </c>
      <c r="C22" s="10">
        <v>15373</v>
      </c>
      <c r="D22" s="14">
        <v>9766</v>
      </c>
      <c r="E22" s="147">
        <v>9705</v>
      </c>
      <c r="F22" s="41">
        <f t="shared" si="0"/>
        <v>0.005072016891044402</v>
      </c>
      <c r="G22" s="41">
        <f t="shared" si="5"/>
        <v>-0.3686983672672868</v>
      </c>
      <c r="H22" s="10">
        <f t="shared" si="3"/>
        <v>-5668</v>
      </c>
      <c r="I22" s="35">
        <f t="shared" si="1"/>
        <v>-0.43704217750019275</v>
      </c>
      <c r="J22" s="11">
        <v>9862.899</v>
      </c>
      <c r="K22" s="14">
        <v>9691.999</v>
      </c>
      <c r="L22" s="35">
        <f t="shared" si="4"/>
        <v>-0.017327562616224666</v>
      </c>
      <c r="M22" s="14">
        <f t="shared" si="2"/>
        <v>-170.89999999999964</v>
      </c>
    </row>
    <row r="23" spans="1:13" ht="15">
      <c r="A23" s="1">
        <v>22</v>
      </c>
      <c r="B23" s="91" t="s">
        <v>114</v>
      </c>
      <c r="C23" s="10">
        <v>11158</v>
      </c>
      <c r="D23" s="14">
        <v>11132</v>
      </c>
      <c r="E23" s="147">
        <v>11139</v>
      </c>
      <c r="F23" s="41">
        <f t="shared" si="0"/>
        <v>0.005821452462580483</v>
      </c>
      <c r="G23" s="41">
        <f t="shared" si="5"/>
        <v>-0.0017028141243950528</v>
      </c>
      <c r="H23" s="10">
        <f t="shared" si="3"/>
        <v>-19</v>
      </c>
      <c r="I23" s="35">
        <f t="shared" si="1"/>
        <v>-0.0014650319993831445</v>
      </c>
      <c r="J23" s="11">
        <v>11237.79</v>
      </c>
      <c r="K23" s="14">
        <v>11231.6</v>
      </c>
      <c r="L23" s="35">
        <f t="shared" si="4"/>
        <v>-0.0005508200455784019</v>
      </c>
      <c r="M23" s="116">
        <f t="shared" si="2"/>
        <v>-6.190000000000509</v>
      </c>
    </row>
    <row r="24" spans="1:13" ht="15">
      <c r="A24" s="1">
        <v>23</v>
      </c>
      <c r="B24" s="91" t="s">
        <v>115</v>
      </c>
      <c r="C24" s="10">
        <v>9754</v>
      </c>
      <c r="D24" s="14">
        <v>9647</v>
      </c>
      <c r="E24" s="147">
        <v>9694</v>
      </c>
      <c r="F24" s="41">
        <f t="shared" si="0"/>
        <v>0.005066268082615603</v>
      </c>
      <c r="G24" s="41">
        <f t="shared" si="5"/>
        <v>-0.006151322534344884</v>
      </c>
      <c r="H24" s="10">
        <f t="shared" si="3"/>
        <v>-60</v>
      </c>
      <c r="I24" s="35">
        <f t="shared" si="1"/>
        <v>-0.004626416840157298</v>
      </c>
      <c r="J24" s="11">
        <v>9677.378</v>
      </c>
      <c r="K24" s="14">
        <v>9661.928</v>
      </c>
      <c r="L24" s="35">
        <f t="shared" si="4"/>
        <v>-0.0015965068224058961</v>
      </c>
      <c r="M24" s="14">
        <f t="shared" si="2"/>
        <v>-15.450000000000728</v>
      </c>
    </row>
    <row r="25" spans="1:13" ht="15">
      <c r="A25" s="1">
        <v>24</v>
      </c>
      <c r="B25" s="91" t="s">
        <v>116</v>
      </c>
      <c r="C25" s="10">
        <v>4411</v>
      </c>
      <c r="D25" s="14">
        <v>4204</v>
      </c>
      <c r="E25" s="147">
        <v>4213</v>
      </c>
      <c r="F25" s="41">
        <f t="shared" si="0"/>
        <v>0.002201793628229785</v>
      </c>
      <c r="G25" s="41">
        <f t="shared" si="5"/>
        <v>-0.04488778054862843</v>
      </c>
      <c r="H25" s="10">
        <f t="shared" si="3"/>
        <v>-198</v>
      </c>
      <c r="I25" s="35">
        <f t="shared" si="1"/>
        <v>-0.015267175572519083</v>
      </c>
      <c r="J25" s="11">
        <v>4210.766</v>
      </c>
      <c r="K25" s="14">
        <v>4207.51</v>
      </c>
      <c r="L25" s="35">
        <f t="shared" si="4"/>
        <v>-0.0007732559824030601</v>
      </c>
      <c r="M25" s="14">
        <f t="shared" si="2"/>
        <v>-3.2559999999994034</v>
      </c>
    </row>
    <row r="26" spans="1:13" ht="15">
      <c r="A26" s="1">
        <v>25</v>
      </c>
      <c r="B26" s="91" t="s">
        <v>117</v>
      </c>
      <c r="C26" s="10">
        <v>12664</v>
      </c>
      <c r="D26" s="14">
        <v>12067</v>
      </c>
      <c r="E26" s="147">
        <v>12085</v>
      </c>
      <c r="F26" s="41">
        <f t="shared" si="0"/>
        <v>0.006315849987457145</v>
      </c>
      <c r="G26" s="41">
        <f t="shared" si="5"/>
        <v>-0.04572015161086544</v>
      </c>
      <c r="H26" s="10">
        <f t="shared" si="3"/>
        <v>-579</v>
      </c>
      <c r="I26" s="35">
        <f t="shared" si="1"/>
        <v>-0.04464492250751793</v>
      </c>
      <c r="J26" s="11">
        <v>12152.96</v>
      </c>
      <c r="K26" s="14">
        <v>12138.49</v>
      </c>
      <c r="L26" s="35">
        <f t="shared" si="4"/>
        <v>-0.0011906564326714928</v>
      </c>
      <c r="M26" s="14">
        <f t="shared" si="2"/>
        <v>-14.469999999999345</v>
      </c>
    </row>
    <row r="27" spans="1:13" ht="15">
      <c r="A27" s="1">
        <v>26</v>
      </c>
      <c r="B27" s="91" t="s">
        <v>118</v>
      </c>
      <c r="C27" s="10">
        <v>18006</v>
      </c>
      <c r="D27" s="14">
        <v>16129</v>
      </c>
      <c r="E27" s="147">
        <v>16023</v>
      </c>
      <c r="F27" s="41">
        <f t="shared" si="0"/>
        <v>0.00837392340496697</v>
      </c>
      <c r="G27" s="41">
        <f t="shared" si="5"/>
        <v>-0.1101299566811063</v>
      </c>
      <c r="H27" s="10">
        <f t="shared" si="3"/>
        <v>-1983</v>
      </c>
      <c r="I27" s="35">
        <f t="shared" si="1"/>
        <v>-0.1529030765671987</v>
      </c>
      <c r="J27" s="11">
        <v>16545.74</v>
      </c>
      <c r="K27" s="14">
        <v>16322.41</v>
      </c>
      <c r="L27" s="35">
        <f t="shared" si="4"/>
        <v>-0.01349773415997119</v>
      </c>
      <c r="M27" s="14">
        <f t="shared" si="2"/>
        <v>-223.33000000000175</v>
      </c>
    </row>
    <row r="28" spans="1:13" ht="15">
      <c r="A28" s="1">
        <v>27</v>
      </c>
      <c r="B28" s="91" t="s">
        <v>119</v>
      </c>
      <c r="C28" s="10">
        <v>37188</v>
      </c>
      <c r="D28" s="14">
        <v>38446</v>
      </c>
      <c r="E28" s="147">
        <v>38658</v>
      </c>
      <c r="F28" s="41">
        <f t="shared" si="0"/>
        <v>0.020203403294589847</v>
      </c>
      <c r="G28" s="41">
        <f t="shared" si="5"/>
        <v>0.03952888028396257</v>
      </c>
      <c r="H28" s="10">
        <f t="shared" si="3"/>
        <v>1470</v>
      </c>
      <c r="I28" s="35">
        <f t="shared" si="1"/>
        <v>0.1133472125838538</v>
      </c>
      <c r="J28" s="11">
        <v>39139.85</v>
      </c>
      <c r="K28" s="14">
        <v>39187.36</v>
      </c>
      <c r="L28" s="35">
        <f t="shared" si="4"/>
        <v>0.001213852378075083</v>
      </c>
      <c r="M28" s="14">
        <f t="shared" si="2"/>
        <v>47.51000000000204</v>
      </c>
    </row>
    <row r="29" spans="1:13" ht="15">
      <c r="A29" s="1">
        <v>28</v>
      </c>
      <c r="B29" s="91" t="s">
        <v>120</v>
      </c>
      <c r="C29" s="10">
        <v>9328</v>
      </c>
      <c r="D29" s="14">
        <v>8979</v>
      </c>
      <c r="E29" s="147">
        <v>9007</v>
      </c>
      <c r="F29" s="41">
        <f t="shared" si="0"/>
        <v>0.00470722886528974</v>
      </c>
      <c r="G29" s="41">
        <f t="shared" si="5"/>
        <v>-0.03441252144082333</v>
      </c>
      <c r="H29" s="10">
        <f t="shared" si="3"/>
        <v>-321</v>
      </c>
      <c r="I29" s="35">
        <f t="shared" si="1"/>
        <v>-0.024751330094841546</v>
      </c>
      <c r="J29" s="11">
        <v>9041.181</v>
      </c>
      <c r="K29" s="14">
        <v>9021.797</v>
      </c>
      <c r="L29" s="35">
        <f t="shared" si="4"/>
        <v>-0.0021439676962556123</v>
      </c>
      <c r="M29" s="14">
        <f t="shared" si="2"/>
        <v>-19.384000000000015</v>
      </c>
    </row>
    <row r="30" spans="1:13" ht="15">
      <c r="A30" s="1">
        <v>29</v>
      </c>
      <c r="B30" s="91" t="s">
        <v>121</v>
      </c>
      <c r="C30" s="10">
        <v>2407</v>
      </c>
      <c r="D30" s="14">
        <v>2457</v>
      </c>
      <c r="E30" s="147">
        <v>2464</v>
      </c>
      <c r="F30" s="41">
        <f t="shared" si="0"/>
        <v>0.0012877330880508404</v>
      </c>
      <c r="G30" s="41">
        <f t="shared" si="5"/>
        <v>0.023680930619027835</v>
      </c>
      <c r="H30" s="10">
        <f t="shared" si="3"/>
        <v>57</v>
      </c>
      <c r="I30" s="35">
        <f t="shared" si="1"/>
        <v>0.004395095998149434</v>
      </c>
      <c r="J30" s="11">
        <v>2471.04</v>
      </c>
      <c r="K30" s="14">
        <v>2466.28</v>
      </c>
      <c r="L30" s="35">
        <f t="shared" si="4"/>
        <v>-0.0019263144263143306</v>
      </c>
      <c r="M30" s="14">
        <f t="shared" si="2"/>
        <v>-4.7599999999997635</v>
      </c>
    </row>
    <row r="31" spans="1:13" ht="15">
      <c r="A31" s="1">
        <v>30</v>
      </c>
      <c r="B31" s="91" t="s">
        <v>122</v>
      </c>
      <c r="C31" s="10">
        <v>3270</v>
      </c>
      <c r="D31" s="14">
        <v>3090</v>
      </c>
      <c r="E31" s="147">
        <v>3105</v>
      </c>
      <c r="F31" s="41">
        <f t="shared" si="0"/>
        <v>0.001622731833765365</v>
      </c>
      <c r="G31" s="41">
        <f t="shared" si="5"/>
        <v>-0.05045871559633028</v>
      </c>
      <c r="H31" s="10">
        <f t="shared" si="3"/>
        <v>-165</v>
      </c>
      <c r="I31" s="35">
        <f t="shared" si="1"/>
        <v>-0.01272264631043257</v>
      </c>
      <c r="J31" s="11">
        <v>3075.132</v>
      </c>
      <c r="K31" s="14">
        <v>3100.385</v>
      </c>
      <c r="L31" s="35">
        <f t="shared" si="4"/>
        <v>0.008212005208231763</v>
      </c>
      <c r="M31" s="14">
        <f t="shared" si="2"/>
        <v>25.253000000000156</v>
      </c>
    </row>
    <row r="32" spans="1:13" ht="15">
      <c r="A32" s="1">
        <v>31</v>
      </c>
      <c r="B32" s="91" t="s">
        <v>123</v>
      </c>
      <c r="C32" s="10">
        <v>36426</v>
      </c>
      <c r="D32" s="14">
        <v>37233</v>
      </c>
      <c r="E32" s="147">
        <v>37180</v>
      </c>
      <c r="F32" s="41">
        <f t="shared" si="0"/>
        <v>0.019430972489338574</v>
      </c>
      <c r="G32" s="41">
        <f t="shared" si="5"/>
        <v>0.02069950035688794</v>
      </c>
      <c r="H32" s="10">
        <f t="shared" si="3"/>
        <v>754</v>
      </c>
      <c r="I32" s="35">
        <f t="shared" si="1"/>
        <v>0.058138638291310045</v>
      </c>
      <c r="J32" s="11">
        <v>37645.59</v>
      </c>
      <c r="K32" s="14">
        <v>37644.06</v>
      </c>
      <c r="L32" s="35">
        <f t="shared" si="4"/>
        <v>-4.064221068122019E-05</v>
      </c>
      <c r="M32" s="14">
        <f t="shared" si="2"/>
        <v>-1.5299999999988358</v>
      </c>
    </row>
    <row r="33" spans="1:13" ht="15">
      <c r="A33" s="1">
        <v>32</v>
      </c>
      <c r="B33" s="91" t="s">
        <v>124</v>
      </c>
      <c r="C33" s="10">
        <v>11146</v>
      </c>
      <c r="D33" s="14">
        <v>10804</v>
      </c>
      <c r="E33" s="147">
        <v>10745</v>
      </c>
      <c r="F33" s="41">
        <f t="shared" si="0"/>
        <v>0.005615540597039886</v>
      </c>
      <c r="G33" s="41">
        <f t="shared" si="5"/>
        <v>-0.03597703211914588</v>
      </c>
      <c r="H33" s="10">
        <f t="shared" si="3"/>
        <v>-401</v>
      </c>
      <c r="I33" s="35">
        <f t="shared" si="1"/>
        <v>-0.030919885881717943</v>
      </c>
      <c r="J33" s="11">
        <v>10901.2</v>
      </c>
      <c r="K33" s="14">
        <v>10866.73</v>
      </c>
      <c r="L33" s="35">
        <f t="shared" si="4"/>
        <v>-0.003162037206913107</v>
      </c>
      <c r="M33" s="14">
        <f t="shared" si="2"/>
        <v>-34.470000000001164</v>
      </c>
    </row>
    <row r="34" spans="1:13" ht="15">
      <c r="A34" s="1">
        <v>33</v>
      </c>
      <c r="B34" s="91" t="s">
        <v>125</v>
      </c>
      <c r="C34" s="10">
        <v>43960</v>
      </c>
      <c r="D34" s="14">
        <v>43291</v>
      </c>
      <c r="E34" s="147">
        <v>43048</v>
      </c>
      <c r="F34" s="41">
        <f aca="true" t="shared" si="6" ref="F34:F65">E34/$E$83</f>
        <v>0.022497700476628482</v>
      </c>
      <c r="G34" s="41">
        <f aca="true" t="shared" si="7" ref="G34:G65">(E34-C34)/C34</f>
        <v>-0.020746132848043677</v>
      </c>
      <c r="H34" s="10">
        <f aca="true" t="shared" si="8" ref="H34:H65">E34-C34</f>
        <v>-912</v>
      </c>
      <c r="I34" s="35">
        <f aca="true" t="shared" si="9" ref="I34:I65">H34/$H$83</f>
        <v>-0.07032153597039094</v>
      </c>
      <c r="J34" s="11">
        <v>43509.59</v>
      </c>
      <c r="K34" s="14">
        <v>43226.11</v>
      </c>
      <c r="L34" s="35">
        <f aca="true" t="shared" si="10" ref="L34:L65">(K34-J34)/J34</f>
        <v>-0.00651534523768199</v>
      </c>
      <c r="M34" s="14">
        <f aca="true" t="shared" si="11" ref="M34:M65">K34-J34</f>
        <v>-283.4799999999959</v>
      </c>
    </row>
    <row r="35" spans="1:13" ht="15">
      <c r="A35" s="1">
        <v>34</v>
      </c>
      <c r="B35" s="91" t="s">
        <v>126</v>
      </c>
      <c r="C35" s="10">
        <v>439385</v>
      </c>
      <c r="D35" s="14">
        <v>470623</v>
      </c>
      <c r="E35" s="147">
        <v>471806</v>
      </c>
      <c r="F35" s="41">
        <f t="shared" si="6"/>
        <v>0.2465747554143323</v>
      </c>
      <c r="G35" s="41">
        <f t="shared" si="7"/>
        <v>0.07378722532630837</v>
      </c>
      <c r="H35" s="10">
        <f t="shared" si="8"/>
        <v>32421</v>
      </c>
      <c r="I35" s="35">
        <f t="shared" si="9"/>
        <v>2.4998843395789963</v>
      </c>
      <c r="J35" s="11">
        <v>478424.5</v>
      </c>
      <c r="K35" s="14">
        <v>479491.2</v>
      </c>
      <c r="L35" s="35">
        <f t="shared" si="10"/>
        <v>0.002229609896650384</v>
      </c>
      <c r="M35" s="14">
        <f t="shared" si="11"/>
        <v>1066.7000000000116</v>
      </c>
    </row>
    <row r="36" spans="1:13" ht="15">
      <c r="A36" s="1">
        <v>35</v>
      </c>
      <c r="B36" s="91" t="s">
        <v>127</v>
      </c>
      <c r="C36" s="10">
        <v>124539</v>
      </c>
      <c r="D36" s="14">
        <v>114996</v>
      </c>
      <c r="E36" s="147">
        <v>115020</v>
      </c>
      <c r="F36" s="41">
        <f t="shared" si="6"/>
        <v>0.060111631407308304</v>
      </c>
      <c r="G36" s="41">
        <f t="shared" si="7"/>
        <v>-0.07643388817960639</v>
      </c>
      <c r="H36" s="10">
        <f t="shared" si="8"/>
        <v>-9519</v>
      </c>
      <c r="I36" s="35">
        <f t="shared" si="9"/>
        <v>-0.7339810316909554</v>
      </c>
      <c r="J36" s="11">
        <v>116036.2</v>
      </c>
      <c r="K36" s="14">
        <v>115068.4</v>
      </c>
      <c r="L36" s="35">
        <f t="shared" si="10"/>
        <v>-0.008340500636870243</v>
      </c>
      <c r="M36" s="14">
        <f t="shared" si="11"/>
        <v>-967.8000000000029</v>
      </c>
    </row>
    <row r="37" spans="1:13" ht="15">
      <c r="A37" s="1">
        <v>36</v>
      </c>
      <c r="B37" s="91" t="s">
        <v>128</v>
      </c>
      <c r="C37" s="10">
        <v>4521</v>
      </c>
      <c r="D37" s="14">
        <v>4507</v>
      </c>
      <c r="E37" s="147">
        <v>4530</v>
      </c>
      <c r="F37" s="41">
        <f t="shared" si="6"/>
        <v>0.0023674638347687934</v>
      </c>
      <c r="G37" s="41">
        <f t="shared" si="7"/>
        <v>0.0019907100199071004</v>
      </c>
      <c r="H37" s="10">
        <f t="shared" si="8"/>
        <v>9</v>
      </c>
      <c r="I37" s="35">
        <f t="shared" si="9"/>
        <v>0.0006939625260235947</v>
      </c>
      <c r="J37" s="11">
        <v>4549.276</v>
      </c>
      <c r="K37" s="14">
        <v>4560.88</v>
      </c>
      <c r="L37" s="35">
        <f t="shared" si="10"/>
        <v>0.0025507355456121524</v>
      </c>
      <c r="M37" s="14">
        <f t="shared" si="11"/>
        <v>11.60400000000027</v>
      </c>
    </row>
    <row r="38" spans="1:13" ht="15">
      <c r="A38" s="1">
        <v>37</v>
      </c>
      <c r="B38" s="91" t="s">
        <v>129</v>
      </c>
      <c r="C38" s="10">
        <v>9383</v>
      </c>
      <c r="D38" s="14">
        <v>9163</v>
      </c>
      <c r="E38" s="147">
        <v>9173</v>
      </c>
      <c r="F38" s="41">
        <f t="shared" si="6"/>
        <v>0.004793983610669788</v>
      </c>
      <c r="G38" s="41">
        <f t="shared" si="7"/>
        <v>-0.022380901630608546</v>
      </c>
      <c r="H38" s="10">
        <f t="shared" si="8"/>
        <v>-210</v>
      </c>
      <c r="I38" s="35">
        <f t="shared" si="9"/>
        <v>-0.016192458940550544</v>
      </c>
      <c r="J38" s="11">
        <v>9209.922</v>
      </c>
      <c r="K38" s="14">
        <v>9167.633</v>
      </c>
      <c r="L38" s="35">
        <f t="shared" si="10"/>
        <v>-0.004591678409437199</v>
      </c>
      <c r="M38" s="14">
        <f t="shared" si="11"/>
        <v>-42.28900000000067</v>
      </c>
    </row>
    <row r="39" spans="1:13" ht="15">
      <c r="A39" s="1">
        <v>38</v>
      </c>
      <c r="B39" s="91" t="s">
        <v>130</v>
      </c>
      <c r="C39" s="10">
        <v>29705</v>
      </c>
      <c r="D39" s="14">
        <v>30159</v>
      </c>
      <c r="E39" s="147">
        <v>30153</v>
      </c>
      <c r="F39" s="41">
        <f t="shared" si="6"/>
        <v>0.015758529141232543</v>
      </c>
      <c r="G39" s="41">
        <f t="shared" si="7"/>
        <v>0.01508163608820064</v>
      </c>
      <c r="H39" s="10">
        <f t="shared" si="8"/>
        <v>448</v>
      </c>
      <c r="I39" s="35">
        <f t="shared" si="9"/>
        <v>0.03454391240650782</v>
      </c>
      <c r="J39" s="11">
        <v>30353.7</v>
      </c>
      <c r="K39" s="14">
        <v>30319.11</v>
      </c>
      <c r="L39" s="35">
        <f t="shared" si="10"/>
        <v>-0.001139564534142465</v>
      </c>
      <c r="M39" s="14">
        <f t="shared" si="11"/>
        <v>-34.590000000000146</v>
      </c>
    </row>
    <row r="40" spans="1:13" ht="15">
      <c r="A40" s="1">
        <v>39</v>
      </c>
      <c r="B40" s="91" t="s">
        <v>131</v>
      </c>
      <c r="C40" s="10">
        <v>9642</v>
      </c>
      <c r="D40" s="14">
        <v>9723</v>
      </c>
      <c r="E40" s="147">
        <v>9701</v>
      </c>
      <c r="F40" s="41">
        <f t="shared" si="6"/>
        <v>0.005069926415252111</v>
      </c>
      <c r="G40" s="41">
        <f t="shared" si="7"/>
        <v>0.0061190624351794235</v>
      </c>
      <c r="H40" s="10">
        <f t="shared" si="8"/>
        <v>59</v>
      </c>
      <c r="I40" s="35">
        <f t="shared" si="9"/>
        <v>0.004549309892821343</v>
      </c>
      <c r="J40" s="11">
        <v>9795.496</v>
      </c>
      <c r="K40" s="14">
        <v>9804.91</v>
      </c>
      <c r="L40" s="35">
        <f t="shared" si="10"/>
        <v>0.0009610539374423379</v>
      </c>
      <c r="M40" s="14">
        <f t="shared" si="11"/>
        <v>9.41400000000067</v>
      </c>
    </row>
    <row r="41" spans="1:13" ht="15">
      <c r="A41" s="1">
        <v>40</v>
      </c>
      <c r="B41" s="91" t="s">
        <v>132</v>
      </c>
      <c r="C41" s="10">
        <v>5417</v>
      </c>
      <c r="D41" s="14">
        <v>5190</v>
      </c>
      <c r="E41" s="147">
        <v>5238</v>
      </c>
      <c r="F41" s="41">
        <f t="shared" si="6"/>
        <v>0.002737478050004181</v>
      </c>
      <c r="G41" s="41">
        <f t="shared" si="7"/>
        <v>-0.03304412036182389</v>
      </c>
      <c r="H41" s="10">
        <f t="shared" si="8"/>
        <v>-179</v>
      </c>
      <c r="I41" s="35">
        <f t="shared" si="9"/>
        <v>-0.013802143573135939</v>
      </c>
      <c r="J41" s="11">
        <v>5247.778</v>
      </c>
      <c r="K41" s="14">
        <v>5266.595</v>
      </c>
      <c r="L41" s="35">
        <f t="shared" si="10"/>
        <v>0.0035857080844502198</v>
      </c>
      <c r="M41" s="14">
        <f t="shared" si="11"/>
        <v>18.817000000000007</v>
      </c>
    </row>
    <row r="42" spans="1:13" ht="15">
      <c r="A42" s="1">
        <v>41</v>
      </c>
      <c r="B42" s="91" t="s">
        <v>133</v>
      </c>
      <c r="C42" s="10">
        <v>35856</v>
      </c>
      <c r="D42" s="14">
        <v>32549</v>
      </c>
      <c r="E42" s="147">
        <v>32364</v>
      </c>
      <c r="F42" s="41">
        <f t="shared" si="6"/>
        <v>0.01691403963542102</v>
      </c>
      <c r="G42" s="41">
        <f t="shared" si="7"/>
        <v>-0.09738955823293173</v>
      </c>
      <c r="H42" s="10">
        <f t="shared" si="8"/>
        <v>-3492</v>
      </c>
      <c r="I42" s="35">
        <f t="shared" si="9"/>
        <v>-0.26925746009715473</v>
      </c>
      <c r="J42" s="11">
        <v>32795.73</v>
      </c>
      <c r="K42" s="14">
        <v>32403.68</v>
      </c>
      <c r="L42" s="35">
        <f t="shared" si="10"/>
        <v>-0.011954300148220603</v>
      </c>
      <c r="M42" s="14">
        <f t="shared" si="11"/>
        <v>-392.0500000000029</v>
      </c>
    </row>
    <row r="43" spans="1:13" ht="15">
      <c r="A43" s="1">
        <v>42</v>
      </c>
      <c r="B43" s="91" t="s">
        <v>134</v>
      </c>
      <c r="C43" s="10">
        <v>54315</v>
      </c>
      <c r="D43" s="14">
        <v>55986</v>
      </c>
      <c r="E43" s="147">
        <v>55957</v>
      </c>
      <c r="F43" s="41">
        <f t="shared" si="6"/>
        <v>0.02924418847729743</v>
      </c>
      <c r="G43" s="41">
        <f t="shared" si="7"/>
        <v>0.030231059559974224</v>
      </c>
      <c r="H43" s="10">
        <f t="shared" si="8"/>
        <v>1642</v>
      </c>
      <c r="I43" s="35">
        <f t="shared" si="9"/>
        <v>0.12660960752563807</v>
      </c>
      <c r="J43" s="11">
        <v>56285.08</v>
      </c>
      <c r="K43" s="14">
        <v>56049</v>
      </c>
      <c r="L43" s="35">
        <f t="shared" si="10"/>
        <v>-0.004194361987226486</v>
      </c>
      <c r="M43" s="14">
        <f t="shared" si="11"/>
        <v>-236.08000000000175</v>
      </c>
    </row>
    <row r="44" spans="1:13" ht="15">
      <c r="A44" s="1">
        <v>43</v>
      </c>
      <c r="B44" s="91" t="s">
        <v>135</v>
      </c>
      <c r="C44" s="10">
        <v>12178</v>
      </c>
      <c r="D44" s="14">
        <v>12232</v>
      </c>
      <c r="E44" s="147">
        <v>12283</v>
      </c>
      <c r="F44" s="41">
        <f t="shared" si="6"/>
        <v>0.006419328539175516</v>
      </c>
      <c r="G44" s="41">
        <f t="shared" si="7"/>
        <v>0.00862210543603219</v>
      </c>
      <c r="H44" s="10">
        <f t="shared" si="8"/>
        <v>105</v>
      </c>
      <c r="I44" s="35">
        <f t="shared" si="9"/>
        <v>0.008096229470275272</v>
      </c>
      <c r="J44" s="11">
        <v>12259.74</v>
      </c>
      <c r="K44" s="14">
        <v>12271.08</v>
      </c>
      <c r="L44" s="35">
        <f t="shared" si="10"/>
        <v>0.0009249788331563431</v>
      </c>
      <c r="M44" s="14">
        <f t="shared" si="11"/>
        <v>11.340000000000146</v>
      </c>
    </row>
    <row r="45" spans="1:13" ht="15">
      <c r="A45" s="1">
        <v>44</v>
      </c>
      <c r="B45" s="91" t="s">
        <v>136</v>
      </c>
      <c r="C45" s="10">
        <v>14494</v>
      </c>
      <c r="D45" s="14">
        <v>14601</v>
      </c>
      <c r="E45" s="147">
        <v>14660</v>
      </c>
      <c r="F45" s="41">
        <f t="shared" si="6"/>
        <v>0.007661593778744042</v>
      </c>
      <c r="G45" s="41">
        <f t="shared" si="7"/>
        <v>0.0114530150407065</v>
      </c>
      <c r="H45" s="10">
        <f t="shared" si="8"/>
        <v>166</v>
      </c>
      <c r="I45" s="35">
        <f t="shared" si="9"/>
        <v>0.012799753257768526</v>
      </c>
      <c r="J45" s="11">
        <v>14699.89</v>
      </c>
      <c r="K45" s="14">
        <v>14662.8</v>
      </c>
      <c r="L45" s="35">
        <f t="shared" si="10"/>
        <v>-0.0025231481324010006</v>
      </c>
      <c r="M45" s="14">
        <f t="shared" si="11"/>
        <v>-37.090000000000146</v>
      </c>
    </row>
    <row r="46" spans="1:13" ht="15">
      <c r="A46" s="1">
        <v>45</v>
      </c>
      <c r="B46" s="91" t="s">
        <v>137</v>
      </c>
      <c r="C46" s="10">
        <v>32235</v>
      </c>
      <c r="D46" s="14">
        <v>34439</v>
      </c>
      <c r="E46" s="147">
        <v>34556</v>
      </c>
      <c r="F46" s="41">
        <f t="shared" si="6"/>
        <v>0.01805962036959612</v>
      </c>
      <c r="G46" s="41">
        <f t="shared" si="7"/>
        <v>0.07200248177446875</v>
      </c>
      <c r="H46" s="10">
        <f t="shared" si="8"/>
        <v>2321</v>
      </c>
      <c r="I46" s="35">
        <f t="shared" si="9"/>
        <v>0.17896522476675147</v>
      </c>
      <c r="J46" s="11">
        <v>34710.54</v>
      </c>
      <c r="K46" s="14">
        <v>34734.03</v>
      </c>
      <c r="L46" s="35">
        <f t="shared" si="10"/>
        <v>0.0006767396877143934</v>
      </c>
      <c r="M46" s="14">
        <f t="shared" si="11"/>
        <v>23.489999999997963</v>
      </c>
    </row>
    <row r="47" spans="1:13" ht="15">
      <c r="A47" s="1">
        <v>46</v>
      </c>
      <c r="B47" s="91" t="s">
        <v>138</v>
      </c>
      <c r="C47" s="10">
        <v>22632</v>
      </c>
      <c r="D47" s="14">
        <v>22156</v>
      </c>
      <c r="E47" s="147">
        <v>22186</v>
      </c>
      <c r="F47" s="41">
        <f t="shared" si="6"/>
        <v>0.01159482398193829</v>
      </c>
      <c r="G47" s="41">
        <f t="shared" si="7"/>
        <v>-0.019706610109579355</v>
      </c>
      <c r="H47" s="10">
        <f t="shared" si="8"/>
        <v>-446</v>
      </c>
      <c r="I47" s="35">
        <f t="shared" si="9"/>
        <v>-0.03438969851183592</v>
      </c>
      <c r="J47" s="11">
        <v>22302.87</v>
      </c>
      <c r="K47" s="14">
        <v>22242.88</v>
      </c>
      <c r="L47" s="35">
        <f t="shared" si="10"/>
        <v>-0.002689788354592838</v>
      </c>
      <c r="M47" s="14">
        <f t="shared" si="11"/>
        <v>-59.98999999999796</v>
      </c>
    </row>
    <row r="48" spans="1:13" ht="15">
      <c r="A48" s="1">
        <v>47</v>
      </c>
      <c r="B48" s="91" t="s">
        <v>139</v>
      </c>
      <c r="C48" s="10">
        <v>8312</v>
      </c>
      <c r="D48" s="14">
        <v>8831</v>
      </c>
      <c r="E48" s="147">
        <v>8762</v>
      </c>
      <c r="F48" s="41">
        <f t="shared" si="6"/>
        <v>0.004579187223011957</v>
      </c>
      <c r="G48" s="41">
        <f t="shared" si="7"/>
        <v>0.0541385948026949</v>
      </c>
      <c r="H48" s="10">
        <f t="shared" si="8"/>
        <v>450</v>
      </c>
      <c r="I48" s="35">
        <f t="shared" si="9"/>
        <v>0.03469812630117974</v>
      </c>
      <c r="J48" s="11">
        <v>8854.906</v>
      </c>
      <c r="K48" s="14">
        <v>8894.109</v>
      </c>
      <c r="L48" s="35">
        <f t="shared" si="10"/>
        <v>0.004427263259485704</v>
      </c>
      <c r="M48" s="14">
        <f t="shared" si="11"/>
        <v>39.20299999999952</v>
      </c>
    </row>
    <row r="49" spans="1:13" ht="15">
      <c r="A49" s="1">
        <v>48</v>
      </c>
      <c r="B49" s="91" t="s">
        <v>140</v>
      </c>
      <c r="C49" s="10">
        <v>36601</v>
      </c>
      <c r="D49" s="14">
        <v>36806</v>
      </c>
      <c r="E49" s="147">
        <v>36843</v>
      </c>
      <c r="F49" s="41">
        <f t="shared" si="6"/>
        <v>0.019254849903838113</v>
      </c>
      <c r="G49" s="41">
        <f t="shared" si="7"/>
        <v>0.0066118412065244115</v>
      </c>
      <c r="H49" s="10">
        <f t="shared" si="8"/>
        <v>242</v>
      </c>
      <c r="I49" s="35">
        <f t="shared" si="9"/>
        <v>0.018659881255301103</v>
      </c>
      <c r="J49" s="11">
        <v>37053.48</v>
      </c>
      <c r="K49" s="14">
        <v>36911.56</v>
      </c>
      <c r="L49" s="35">
        <f t="shared" si="10"/>
        <v>-0.003830139571236103</v>
      </c>
      <c r="M49" s="14">
        <f t="shared" si="11"/>
        <v>-141.92000000000553</v>
      </c>
    </row>
    <row r="50" spans="1:13" ht="15">
      <c r="A50" s="1">
        <v>49</v>
      </c>
      <c r="B50" s="91" t="s">
        <v>141</v>
      </c>
      <c r="C50" s="10">
        <v>4184</v>
      </c>
      <c r="D50" s="14">
        <v>3905</v>
      </c>
      <c r="E50" s="147">
        <v>3925</v>
      </c>
      <c r="F50" s="41">
        <f t="shared" si="6"/>
        <v>0.0020512793711848815</v>
      </c>
      <c r="G50" s="41">
        <f t="shared" si="7"/>
        <v>-0.06190248565965583</v>
      </c>
      <c r="H50" s="10">
        <f t="shared" si="8"/>
        <v>-259</v>
      </c>
      <c r="I50" s="35">
        <f t="shared" si="9"/>
        <v>-0.019970699360012337</v>
      </c>
      <c r="J50" s="11">
        <v>3953.815</v>
      </c>
      <c r="K50" s="14">
        <v>3959.438</v>
      </c>
      <c r="L50" s="35">
        <f t="shared" si="10"/>
        <v>0.0014221707388939664</v>
      </c>
      <c r="M50" s="14">
        <f t="shared" si="11"/>
        <v>5.623000000000047</v>
      </c>
    </row>
    <row r="51" spans="1:13" ht="15">
      <c r="A51" s="1">
        <v>50</v>
      </c>
      <c r="B51" s="91" t="s">
        <v>142</v>
      </c>
      <c r="C51" s="10">
        <v>9205</v>
      </c>
      <c r="D51" s="14">
        <v>9294</v>
      </c>
      <c r="E51" s="147">
        <v>9292</v>
      </c>
      <c r="F51" s="41">
        <f t="shared" si="6"/>
        <v>0.0048561752654904256</v>
      </c>
      <c r="G51" s="41">
        <f t="shared" si="7"/>
        <v>0.009451385116784356</v>
      </c>
      <c r="H51" s="10">
        <f t="shared" si="8"/>
        <v>87</v>
      </c>
      <c r="I51" s="35">
        <f t="shared" si="9"/>
        <v>0.006708304418228082</v>
      </c>
      <c r="J51" s="11">
        <v>9322.045</v>
      </c>
      <c r="K51" s="14">
        <v>9288.402</v>
      </c>
      <c r="L51" s="35">
        <f t="shared" si="10"/>
        <v>-0.003608972065678725</v>
      </c>
      <c r="M51" s="14">
        <f t="shared" si="11"/>
        <v>-33.64300000000003</v>
      </c>
    </row>
    <row r="52" spans="1:13" ht="15">
      <c r="A52" s="1">
        <v>51</v>
      </c>
      <c r="B52" s="91" t="s">
        <v>143</v>
      </c>
      <c r="C52" s="10">
        <v>8471</v>
      </c>
      <c r="D52" s="14">
        <v>8440</v>
      </c>
      <c r="E52" s="147">
        <v>8531</v>
      </c>
      <c r="F52" s="41">
        <f t="shared" si="6"/>
        <v>0.004458462246007191</v>
      </c>
      <c r="G52" s="41">
        <f t="shared" si="7"/>
        <v>0.007082989021367017</v>
      </c>
      <c r="H52" s="10">
        <f t="shared" si="8"/>
        <v>60</v>
      </c>
      <c r="I52" s="35">
        <f t="shared" si="9"/>
        <v>0.004626416840157298</v>
      </c>
      <c r="J52" s="11">
        <v>8615.924</v>
      </c>
      <c r="K52" s="14">
        <v>8645.505</v>
      </c>
      <c r="L52" s="35">
        <f t="shared" si="10"/>
        <v>0.0034332939798445657</v>
      </c>
      <c r="M52" s="14">
        <f t="shared" si="11"/>
        <v>29.580999999998312</v>
      </c>
    </row>
    <row r="53" spans="1:13" ht="15">
      <c r="A53" s="1">
        <v>52</v>
      </c>
      <c r="B53" s="91" t="s">
        <v>144</v>
      </c>
      <c r="C53" s="10">
        <v>16098</v>
      </c>
      <c r="D53" s="14">
        <v>15357</v>
      </c>
      <c r="E53" s="147">
        <v>15337</v>
      </c>
      <c r="F53" s="41">
        <f t="shared" si="6"/>
        <v>0.00801540680658918</v>
      </c>
      <c r="G53" s="41">
        <f t="shared" si="7"/>
        <v>-0.047272953161883464</v>
      </c>
      <c r="H53" s="10">
        <f t="shared" si="8"/>
        <v>-761</v>
      </c>
      <c r="I53" s="35">
        <f t="shared" si="9"/>
        <v>-0.05867838692266173</v>
      </c>
      <c r="J53" s="11">
        <v>15551.76</v>
      </c>
      <c r="K53" s="14">
        <v>15461.99</v>
      </c>
      <c r="L53" s="35">
        <f t="shared" si="10"/>
        <v>-0.005772337021661885</v>
      </c>
      <c r="M53" s="14">
        <f t="shared" si="11"/>
        <v>-89.77000000000044</v>
      </c>
    </row>
    <row r="54" spans="1:13" ht="15">
      <c r="A54" s="1">
        <v>53</v>
      </c>
      <c r="B54" s="91" t="s">
        <v>145</v>
      </c>
      <c r="C54" s="10">
        <v>7822</v>
      </c>
      <c r="D54" s="14">
        <v>7559</v>
      </c>
      <c r="E54" s="147">
        <v>7662</v>
      </c>
      <c r="F54" s="41">
        <f t="shared" si="6"/>
        <v>0.0040043063801321185</v>
      </c>
      <c r="G54" s="41">
        <f t="shared" si="7"/>
        <v>-0.02045512656609563</v>
      </c>
      <c r="H54" s="10">
        <f t="shared" si="8"/>
        <v>-160</v>
      </c>
      <c r="I54" s="35">
        <f t="shared" si="9"/>
        <v>-0.012337111573752795</v>
      </c>
      <c r="J54" s="11">
        <v>7601.392</v>
      </c>
      <c r="K54" s="14">
        <v>7592.808</v>
      </c>
      <c r="L54" s="35">
        <f t="shared" si="10"/>
        <v>-0.001129266850071649</v>
      </c>
      <c r="M54" s="14">
        <f t="shared" si="11"/>
        <v>-8.583999999999833</v>
      </c>
    </row>
    <row r="55" spans="1:13" ht="15">
      <c r="A55" s="1">
        <v>54</v>
      </c>
      <c r="B55" s="91" t="s">
        <v>146</v>
      </c>
      <c r="C55" s="10">
        <v>23555</v>
      </c>
      <c r="D55" s="14">
        <v>23569</v>
      </c>
      <c r="E55" s="147">
        <v>23602</v>
      </c>
      <c r="F55" s="41">
        <f t="shared" si="6"/>
        <v>0.012334852412409064</v>
      </c>
      <c r="G55" s="41">
        <f t="shared" si="7"/>
        <v>0.001995330078539588</v>
      </c>
      <c r="H55" s="10">
        <f t="shared" si="8"/>
        <v>47</v>
      </c>
      <c r="I55" s="35">
        <f t="shared" si="9"/>
        <v>0.0036240265247898837</v>
      </c>
      <c r="J55" s="11">
        <v>23538.05</v>
      </c>
      <c r="K55" s="14">
        <v>23502</v>
      </c>
      <c r="L55" s="35">
        <f t="shared" si="10"/>
        <v>-0.0015315627250345409</v>
      </c>
      <c r="M55" s="14">
        <f t="shared" si="11"/>
        <v>-36.04999999999927</v>
      </c>
    </row>
    <row r="56" spans="1:13" ht="15">
      <c r="A56" s="1">
        <v>55</v>
      </c>
      <c r="B56" s="91" t="s">
        <v>147</v>
      </c>
      <c r="C56" s="10">
        <v>28004</v>
      </c>
      <c r="D56" s="14">
        <v>26755</v>
      </c>
      <c r="E56" s="147">
        <v>26742</v>
      </c>
      <c r="F56" s="41">
        <f t="shared" si="6"/>
        <v>0.01397587590935697</v>
      </c>
      <c r="G56" s="41">
        <f t="shared" si="7"/>
        <v>-0.045064990715612055</v>
      </c>
      <c r="H56" s="10">
        <f t="shared" si="8"/>
        <v>-1262</v>
      </c>
      <c r="I56" s="35">
        <f t="shared" si="9"/>
        <v>-0.09730896753797517</v>
      </c>
      <c r="J56" s="11">
        <v>27030.79</v>
      </c>
      <c r="K56" s="14">
        <v>26815.07</v>
      </c>
      <c r="L56" s="35">
        <f t="shared" si="10"/>
        <v>-0.007980528870965339</v>
      </c>
      <c r="M56" s="14">
        <f t="shared" si="11"/>
        <v>-215.72000000000116</v>
      </c>
    </row>
    <row r="57" spans="1:13" ht="15">
      <c r="A57" s="1">
        <v>56</v>
      </c>
      <c r="B57" s="91" t="s">
        <v>148</v>
      </c>
      <c r="C57" s="10">
        <v>3236</v>
      </c>
      <c r="D57" s="14">
        <v>2925</v>
      </c>
      <c r="E57" s="147">
        <v>2931</v>
      </c>
      <c r="F57" s="41">
        <f t="shared" si="6"/>
        <v>0.0015317961368007359</v>
      </c>
      <c r="G57" s="41">
        <f t="shared" si="7"/>
        <v>-0.0942521631644005</v>
      </c>
      <c r="H57" s="10">
        <f t="shared" si="8"/>
        <v>-305</v>
      </c>
      <c r="I57" s="35">
        <f t="shared" si="9"/>
        <v>-0.023517618937466265</v>
      </c>
      <c r="J57" s="11">
        <v>2877.179</v>
      </c>
      <c r="K57" s="14">
        <v>2880.875</v>
      </c>
      <c r="L57" s="35">
        <f t="shared" si="10"/>
        <v>0.0012845916086555312</v>
      </c>
      <c r="M57" s="14">
        <f t="shared" si="11"/>
        <v>3.6959999999999127</v>
      </c>
    </row>
    <row r="58" spans="1:13" ht="15">
      <c r="A58" s="1">
        <v>57</v>
      </c>
      <c r="B58" s="91" t="s">
        <v>149</v>
      </c>
      <c r="C58" s="10">
        <v>4585</v>
      </c>
      <c r="D58" s="14">
        <v>4516</v>
      </c>
      <c r="E58" s="147">
        <v>4532</v>
      </c>
      <c r="F58" s="41">
        <f t="shared" si="6"/>
        <v>0.0023685090726649387</v>
      </c>
      <c r="G58" s="41">
        <f t="shared" si="7"/>
        <v>-0.011559432933478735</v>
      </c>
      <c r="H58" s="10">
        <f t="shared" si="8"/>
        <v>-53</v>
      </c>
      <c r="I58" s="35">
        <f t="shared" si="9"/>
        <v>-0.004086668208805613</v>
      </c>
      <c r="J58" s="11">
        <v>4547.085</v>
      </c>
      <c r="K58" s="14">
        <v>4547.182</v>
      </c>
      <c r="L58" s="35">
        <f t="shared" si="10"/>
        <v>2.133234808668688E-05</v>
      </c>
      <c r="M58" s="14">
        <f t="shared" si="11"/>
        <v>0.09699999999975262</v>
      </c>
    </row>
    <row r="59" spans="1:13" ht="15">
      <c r="A59" s="1">
        <v>58</v>
      </c>
      <c r="B59" s="91" t="s">
        <v>150</v>
      </c>
      <c r="C59" s="10">
        <v>12122</v>
      </c>
      <c r="D59" s="14">
        <v>11599</v>
      </c>
      <c r="E59" s="147">
        <v>11587</v>
      </c>
      <c r="F59" s="41">
        <f t="shared" si="6"/>
        <v>0.0060555857513169995</v>
      </c>
      <c r="G59" s="41">
        <f t="shared" si="7"/>
        <v>-0.04413463124896882</v>
      </c>
      <c r="H59" s="10">
        <f t="shared" si="8"/>
        <v>-535</v>
      </c>
      <c r="I59" s="35">
        <f t="shared" si="9"/>
        <v>-0.041252216824735906</v>
      </c>
      <c r="J59" s="11">
        <v>11784.95</v>
      </c>
      <c r="K59" s="14">
        <v>11704.93</v>
      </c>
      <c r="L59" s="35">
        <f t="shared" si="10"/>
        <v>-0.006790016079830668</v>
      </c>
      <c r="M59" s="14">
        <f t="shared" si="11"/>
        <v>-80.02000000000044</v>
      </c>
    </row>
    <row r="60" spans="1:13" ht="15">
      <c r="A60" s="1">
        <v>59</v>
      </c>
      <c r="B60" s="91" t="s">
        <v>151</v>
      </c>
      <c r="C60" s="10">
        <v>22594</v>
      </c>
      <c r="D60" s="14">
        <v>23040</v>
      </c>
      <c r="E60" s="147">
        <v>23065</v>
      </c>
      <c r="F60" s="41">
        <f t="shared" si="6"/>
        <v>0.012054206037294088</v>
      </c>
      <c r="G60" s="41">
        <f t="shared" si="7"/>
        <v>0.02084624236522971</v>
      </c>
      <c r="H60" s="10">
        <f t="shared" si="8"/>
        <v>471</v>
      </c>
      <c r="I60" s="35">
        <f t="shared" si="9"/>
        <v>0.03631737219523479</v>
      </c>
      <c r="J60" s="11">
        <v>23245.41</v>
      </c>
      <c r="K60" s="14">
        <v>23191.5</v>
      </c>
      <c r="L60" s="35">
        <f t="shared" si="10"/>
        <v>-0.0023191675259760895</v>
      </c>
      <c r="M60" s="14">
        <f t="shared" si="11"/>
        <v>-53.909999999999854</v>
      </c>
    </row>
    <row r="61" spans="1:13" ht="15">
      <c r="A61" s="1">
        <v>60</v>
      </c>
      <c r="B61" s="91" t="s">
        <v>152</v>
      </c>
      <c r="C61" s="10">
        <v>12618</v>
      </c>
      <c r="D61" s="14">
        <v>12383</v>
      </c>
      <c r="E61" s="147">
        <v>12453</v>
      </c>
      <c r="F61" s="41">
        <f t="shared" si="6"/>
        <v>0.006508173760347855</v>
      </c>
      <c r="G61" s="41">
        <f t="shared" si="7"/>
        <v>-0.01307655729909653</v>
      </c>
      <c r="H61" s="10">
        <f t="shared" si="8"/>
        <v>-165</v>
      </c>
      <c r="I61" s="35">
        <f t="shared" si="9"/>
        <v>-0.01272264631043257</v>
      </c>
      <c r="J61" s="11">
        <v>12437.9</v>
      </c>
      <c r="K61" s="14">
        <v>12444.55</v>
      </c>
      <c r="L61" s="35">
        <f t="shared" si="10"/>
        <v>0.0005346561718617802</v>
      </c>
      <c r="M61" s="14">
        <f t="shared" si="11"/>
        <v>6.649999999999636</v>
      </c>
    </row>
    <row r="62" spans="1:13" ht="15">
      <c r="A62" s="1">
        <v>61</v>
      </c>
      <c r="B62" s="91" t="s">
        <v>153</v>
      </c>
      <c r="C62" s="10">
        <v>18593</v>
      </c>
      <c r="D62" s="14">
        <v>17976</v>
      </c>
      <c r="E62" s="147">
        <v>17990</v>
      </c>
      <c r="F62" s="41">
        <f t="shared" si="6"/>
        <v>0.009401914875825737</v>
      </c>
      <c r="G62" s="41">
        <f t="shared" si="7"/>
        <v>-0.032431560264615716</v>
      </c>
      <c r="H62" s="10">
        <f t="shared" si="8"/>
        <v>-603</v>
      </c>
      <c r="I62" s="35">
        <f t="shared" si="9"/>
        <v>-0.046495489243580844</v>
      </c>
      <c r="J62" s="11">
        <v>18056.62</v>
      </c>
      <c r="K62" s="14">
        <v>17942.2</v>
      </c>
      <c r="L62" s="35">
        <f t="shared" si="10"/>
        <v>-0.0063367341174593176</v>
      </c>
      <c r="M62" s="14">
        <f t="shared" si="11"/>
        <v>-114.41999999999825</v>
      </c>
    </row>
    <row r="63" spans="1:13" ht="15">
      <c r="A63" s="1">
        <v>62</v>
      </c>
      <c r="B63" s="91" t="s">
        <v>154</v>
      </c>
      <c r="C63" s="10">
        <v>1751</v>
      </c>
      <c r="D63" s="14">
        <v>1720</v>
      </c>
      <c r="E63" s="147">
        <v>1724</v>
      </c>
      <c r="F63" s="41">
        <f t="shared" si="6"/>
        <v>0.0009009950664771301</v>
      </c>
      <c r="G63" s="41">
        <f t="shared" si="7"/>
        <v>-0.015419760137064534</v>
      </c>
      <c r="H63" s="10">
        <f t="shared" si="8"/>
        <v>-27</v>
      </c>
      <c r="I63" s="35">
        <f t="shared" si="9"/>
        <v>-0.002081887578070784</v>
      </c>
      <c r="J63" s="11">
        <v>1704.796</v>
      </c>
      <c r="K63" s="14">
        <v>1720.041</v>
      </c>
      <c r="L63" s="35">
        <f t="shared" si="10"/>
        <v>0.008942418916984725</v>
      </c>
      <c r="M63" s="14">
        <f t="shared" si="11"/>
        <v>15.24499999999989</v>
      </c>
    </row>
    <row r="64" spans="1:13" ht="15">
      <c r="A64" s="1">
        <v>63</v>
      </c>
      <c r="B64" s="91" t="s">
        <v>155</v>
      </c>
      <c r="C64" s="10">
        <v>22734</v>
      </c>
      <c r="D64" s="14">
        <v>23935</v>
      </c>
      <c r="E64" s="147">
        <v>24289</v>
      </c>
      <c r="F64" s="41">
        <f t="shared" si="6"/>
        <v>0.012693891629734928</v>
      </c>
      <c r="G64" s="41">
        <f t="shared" si="7"/>
        <v>0.06839975367291282</v>
      </c>
      <c r="H64" s="10">
        <f t="shared" si="8"/>
        <v>1555</v>
      </c>
      <c r="I64" s="35">
        <f t="shared" si="9"/>
        <v>0.11990130310740998</v>
      </c>
      <c r="J64" s="11">
        <v>24398.39</v>
      </c>
      <c r="K64" s="14">
        <v>24750.61</v>
      </c>
      <c r="L64" s="35">
        <f t="shared" si="10"/>
        <v>0.014436198454078371</v>
      </c>
      <c r="M64" s="14">
        <f t="shared" si="11"/>
        <v>352.22000000000116</v>
      </c>
    </row>
    <row r="65" spans="1:13" ht="15">
      <c r="A65" s="1">
        <v>64</v>
      </c>
      <c r="B65" s="91" t="s">
        <v>156</v>
      </c>
      <c r="C65" s="10">
        <v>11535</v>
      </c>
      <c r="D65" s="14">
        <v>11584</v>
      </c>
      <c r="E65" s="147">
        <v>11661</v>
      </c>
      <c r="F65" s="41">
        <f t="shared" si="6"/>
        <v>0.006094259553474371</v>
      </c>
      <c r="G65" s="41">
        <f t="shared" si="7"/>
        <v>0.01092327698309493</v>
      </c>
      <c r="H65" s="10">
        <f t="shared" si="8"/>
        <v>126</v>
      </c>
      <c r="I65" s="35">
        <f t="shared" si="9"/>
        <v>0.009715475364330326</v>
      </c>
      <c r="J65" s="11">
        <v>11774.18</v>
      </c>
      <c r="K65" s="14">
        <v>11789.89</v>
      </c>
      <c r="L65" s="35">
        <f t="shared" si="10"/>
        <v>0.001334275507933387</v>
      </c>
      <c r="M65" s="14">
        <f t="shared" si="11"/>
        <v>15.709999999999127</v>
      </c>
    </row>
    <row r="66" spans="1:13" ht="15">
      <c r="A66" s="1">
        <v>65</v>
      </c>
      <c r="B66" s="91" t="s">
        <v>157</v>
      </c>
      <c r="C66" s="10">
        <v>11013</v>
      </c>
      <c r="D66" s="14">
        <v>10492</v>
      </c>
      <c r="E66" s="147">
        <v>10535</v>
      </c>
      <c r="F66" s="41">
        <f aca="true" t="shared" si="12" ref="F66:F83">E66/$E$83</f>
        <v>0.005505790617944644</v>
      </c>
      <c r="G66" s="41">
        <f aca="true" t="shared" si="13" ref="G66:G83">(E66-C66)/C66</f>
        <v>-0.04340325070371379</v>
      </c>
      <c r="H66" s="10">
        <f aca="true" t="shared" si="14" ref="H66:H83">E66-C66</f>
        <v>-478</v>
      </c>
      <c r="I66" s="35">
        <f aca="true" t="shared" si="15" ref="I66:I83">H66/$H$83</f>
        <v>-0.03685712082658647</v>
      </c>
      <c r="J66" s="11">
        <v>10448.39</v>
      </c>
      <c r="K66" s="14">
        <v>10481.51</v>
      </c>
      <c r="L66" s="35">
        <f aca="true" t="shared" si="16" ref="L66:L83">(K66-J66)/J66</f>
        <v>0.003169866362186021</v>
      </c>
      <c r="M66" s="14">
        <f aca="true" t="shared" si="17" ref="M66:M83">K66-J66</f>
        <v>33.1200000000008</v>
      </c>
    </row>
    <row r="67" spans="1:13" ht="15">
      <c r="A67" s="1">
        <v>66</v>
      </c>
      <c r="B67" s="91" t="s">
        <v>158</v>
      </c>
      <c r="C67" s="10">
        <v>9635</v>
      </c>
      <c r="D67" s="14">
        <v>9541</v>
      </c>
      <c r="E67" s="147">
        <v>9648</v>
      </c>
      <c r="F67" s="41">
        <f t="shared" si="12"/>
        <v>0.005042227611004264</v>
      </c>
      <c r="G67" s="41">
        <f t="shared" si="13"/>
        <v>0.0013492475350285417</v>
      </c>
      <c r="H67" s="10">
        <f t="shared" si="14"/>
        <v>13</v>
      </c>
      <c r="I67" s="35">
        <f t="shared" si="15"/>
        <v>0.0010023903153674146</v>
      </c>
      <c r="J67" s="11">
        <v>9527.579</v>
      </c>
      <c r="K67" s="14">
        <v>9590.129</v>
      </c>
      <c r="L67" s="35">
        <f t="shared" si="16"/>
        <v>0.006565151545844027</v>
      </c>
      <c r="M67" s="14">
        <f t="shared" si="17"/>
        <v>62.55000000000109</v>
      </c>
    </row>
    <row r="68" spans="1:13" ht="15">
      <c r="A68" s="1">
        <v>67</v>
      </c>
      <c r="B68" s="91" t="s">
        <v>159</v>
      </c>
      <c r="C68" s="10">
        <v>12576</v>
      </c>
      <c r="D68" s="14">
        <v>12397</v>
      </c>
      <c r="E68" s="147">
        <v>12451</v>
      </c>
      <c r="F68" s="41">
        <f t="shared" si="12"/>
        <v>0.00650712852245171</v>
      </c>
      <c r="G68" s="41">
        <f t="shared" si="13"/>
        <v>-0.009939567430025446</v>
      </c>
      <c r="H68" s="10">
        <f t="shared" si="14"/>
        <v>-125</v>
      </c>
      <c r="I68" s="35">
        <f t="shared" si="15"/>
        <v>-0.009638368416994371</v>
      </c>
      <c r="J68" s="11">
        <v>12620.04</v>
      </c>
      <c r="K68" s="14">
        <v>12588.61</v>
      </c>
      <c r="L68" s="35">
        <f t="shared" si="16"/>
        <v>-0.002490483389910039</v>
      </c>
      <c r="M68" s="14">
        <f t="shared" si="17"/>
        <v>-31.43000000000029</v>
      </c>
    </row>
    <row r="69" spans="1:13" ht="15">
      <c r="A69" s="1">
        <v>68</v>
      </c>
      <c r="B69" s="91" t="s">
        <v>160</v>
      </c>
      <c r="C69" s="10">
        <v>9828</v>
      </c>
      <c r="D69" s="14">
        <v>9403</v>
      </c>
      <c r="E69" s="147">
        <v>9478</v>
      </c>
      <c r="F69" s="41">
        <f t="shared" si="12"/>
        <v>0.0049533823898319255</v>
      </c>
      <c r="G69" s="41">
        <f t="shared" si="13"/>
        <v>-0.03561253561253561</v>
      </c>
      <c r="H69" s="10">
        <f t="shared" si="14"/>
        <v>-350</v>
      </c>
      <c r="I69" s="35">
        <f t="shared" si="15"/>
        <v>-0.02698743156758424</v>
      </c>
      <c r="J69" s="11">
        <v>9473.667</v>
      </c>
      <c r="K69" s="14">
        <v>9444.593</v>
      </c>
      <c r="L69" s="35">
        <f t="shared" si="16"/>
        <v>-0.0030689277974409175</v>
      </c>
      <c r="M69" s="14">
        <f t="shared" si="17"/>
        <v>-29.073999999998705</v>
      </c>
    </row>
    <row r="70" spans="1:13" ht="15">
      <c r="A70" s="1">
        <v>69</v>
      </c>
      <c r="B70" s="91" t="s">
        <v>161</v>
      </c>
      <c r="C70" s="10">
        <v>1565</v>
      </c>
      <c r="D70" s="14">
        <v>1518</v>
      </c>
      <c r="E70" s="147">
        <v>1517</v>
      </c>
      <c r="F70" s="41">
        <f t="shared" si="12"/>
        <v>0.0007928129442261059</v>
      </c>
      <c r="G70" s="41">
        <f t="shared" si="13"/>
        <v>-0.030670926517571886</v>
      </c>
      <c r="H70" s="10">
        <f t="shared" si="14"/>
        <v>-48</v>
      </c>
      <c r="I70" s="35">
        <f t="shared" si="15"/>
        <v>-0.0037011334721258385</v>
      </c>
      <c r="J70" s="11">
        <v>1532.531</v>
      </c>
      <c r="K70" s="14">
        <v>1540.873</v>
      </c>
      <c r="L70" s="35">
        <f t="shared" si="16"/>
        <v>0.005443283039625364</v>
      </c>
      <c r="M70" s="14">
        <f t="shared" si="17"/>
        <v>8.342000000000098</v>
      </c>
    </row>
    <row r="71" spans="1:13" ht="15">
      <c r="A71" s="1">
        <v>70</v>
      </c>
      <c r="B71" s="91" t="s">
        <v>162</v>
      </c>
      <c r="C71" s="10">
        <v>6463</v>
      </c>
      <c r="D71" s="14">
        <v>6370</v>
      </c>
      <c r="E71" s="147">
        <v>6426</v>
      </c>
      <c r="F71" s="41">
        <f t="shared" si="12"/>
        <v>0.0033583493603144077</v>
      </c>
      <c r="G71" s="41">
        <f t="shared" si="13"/>
        <v>-0.005724895559337769</v>
      </c>
      <c r="H71" s="10">
        <f t="shared" si="14"/>
        <v>-37</v>
      </c>
      <c r="I71" s="35">
        <f t="shared" si="15"/>
        <v>-0.0028529570514303337</v>
      </c>
      <c r="J71" s="11">
        <v>6409.098</v>
      </c>
      <c r="K71" s="14">
        <v>6434.714</v>
      </c>
      <c r="L71" s="35">
        <f t="shared" si="16"/>
        <v>0.003996818273023752</v>
      </c>
      <c r="M71" s="14">
        <f t="shared" si="17"/>
        <v>25.615999999999985</v>
      </c>
    </row>
    <row r="72" spans="1:13" ht="15">
      <c r="A72" s="1">
        <v>71</v>
      </c>
      <c r="B72" s="91" t="s">
        <v>163</v>
      </c>
      <c r="C72" s="10">
        <v>6162</v>
      </c>
      <c r="D72" s="14">
        <v>5876</v>
      </c>
      <c r="E72" s="147">
        <v>5858</v>
      </c>
      <c r="F72" s="41">
        <f t="shared" si="12"/>
        <v>0.0030615017978091815</v>
      </c>
      <c r="G72" s="41">
        <f t="shared" si="13"/>
        <v>-0.04933463161311263</v>
      </c>
      <c r="H72" s="10">
        <f t="shared" si="14"/>
        <v>-304</v>
      </c>
      <c r="I72" s="35">
        <f t="shared" si="15"/>
        <v>-0.023440511990130312</v>
      </c>
      <c r="J72" s="11">
        <v>5876.289</v>
      </c>
      <c r="K72" s="14">
        <v>5829.034</v>
      </c>
      <c r="L72" s="35">
        <f t="shared" si="16"/>
        <v>-0.008041639885308587</v>
      </c>
      <c r="M72" s="14">
        <f t="shared" si="17"/>
        <v>-47.25500000000011</v>
      </c>
    </row>
    <row r="73" spans="1:13" ht="15">
      <c r="A73" s="1">
        <v>72</v>
      </c>
      <c r="B73" s="91" t="s">
        <v>164</v>
      </c>
      <c r="C73" s="10">
        <v>4940</v>
      </c>
      <c r="D73" s="14">
        <v>4595</v>
      </c>
      <c r="E73" s="147">
        <v>4726</v>
      </c>
      <c r="F73" s="41">
        <f t="shared" si="12"/>
        <v>0.0024698971485910192</v>
      </c>
      <c r="G73" s="41">
        <f t="shared" si="13"/>
        <v>-0.04331983805668016</v>
      </c>
      <c r="H73" s="10">
        <f t="shared" si="14"/>
        <v>-214</v>
      </c>
      <c r="I73" s="35">
        <f t="shared" si="15"/>
        <v>-0.016500886729894363</v>
      </c>
      <c r="J73" s="11">
        <v>4676.328</v>
      </c>
      <c r="K73" s="14">
        <v>4701.187</v>
      </c>
      <c r="L73" s="35">
        <f t="shared" si="16"/>
        <v>0.005315923091793276</v>
      </c>
      <c r="M73" s="14">
        <f>K73-J73</f>
        <v>24.85899999999947</v>
      </c>
    </row>
    <row r="74" spans="1:13" ht="15">
      <c r="A74" s="1">
        <v>73</v>
      </c>
      <c r="B74" s="91" t="s">
        <v>165</v>
      </c>
      <c r="C74" s="10">
        <v>5393</v>
      </c>
      <c r="D74" s="14">
        <v>5071</v>
      </c>
      <c r="E74" s="147">
        <v>5049</v>
      </c>
      <c r="F74" s="41">
        <f t="shared" si="12"/>
        <v>0.002638703068818463</v>
      </c>
      <c r="G74" s="41">
        <f t="shared" si="13"/>
        <v>-0.06378638976450955</v>
      </c>
      <c r="H74" s="10">
        <f t="shared" si="14"/>
        <v>-344</v>
      </c>
      <c r="I74" s="35">
        <f t="shared" si="15"/>
        <v>-0.02652478988356851</v>
      </c>
      <c r="J74" s="11">
        <v>5052.119</v>
      </c>
      <c r="K74" s="14">
        <v>5060.532</v>
      </c>
      <c r="L74" s="35">
        <f t="shared" si="16"/>
        <v>0.0016652418519833888</v>
      </c>
      <c r="M74" s="14">
        <f t="shared" si="17"/>
        <v>8.413000000000466</v>
      </c>
    </row>
    <row r="75" spans="1:13" ht="15">
      <c r="A75" s="1">
        <v>74</v>
      </c>
      <c r="B75" s="91" t="s">
        <v>166</v>
      </c>
      <c r="C75" s="10">
        <v>4051</v>
      </c>
      <c r="D75" s="14">
        <v>3959</v>
      </c>
      <c r="E75" s="147">
        <v>4017</v>
      </c>
      <c r="F75" s="41">
        <f t="shared" si="12"/>
        <v>0.0020993603144075592</v>
      </c>
      <c r="G75" s="41">
        <f t="shared" si="13"/>
        <v>-0.008392989385336953</v>
      </c>
      <c r="H75" s="10">
        <f t="shared" si="14"/>
        <v>-34</v>
      </c>
      <c r="I75" s="35">
        <f t="shared" si="15"/>
        <v>-0.002621636209422469</v>
      </c>
      <c r="J75" s="11">
        <v>3990.421</v>
      </c>
      <c r="K75" s="14">
        <v>4037.6</v>
      </c>
      <c r="L75" s="35">
        <f t="shared" si="16"/>
        <v>0.011823063280791699</v>
      </c>
      <c r="M75" s="14">
        <f t="shared" si="17"/>
        <v>47.17900000000009</v>
      </c>
    </row>
    <row r="76" spans="1:13" ht="15">
      <c r="A76" s="1">
        <v>75</v>
      </c>
      <c r="B76" s="91" t="s">
        <v>167</v>
      </c>
      <c r="C76" s="10">
        <v>2112</v>
      </c>
      <c r="D76" s="14">
        <v>2060</v>
      </c>
      <c r="E76" s="147">
        <v>2092</v>
      </c>
      <c r="F76" s="41">
        <f t="shared" si="12"/>
        <v>0.00109331883936784</v>
      </c>
      <c r="G76" s="41">
        <f t="shared" si="13"/>
        <v>-0.00946969696969697</v>
      </c>
      <c r="H76" s="10">
        <f t="shared" si="14"/>
        <v>-20</v>
      </c>
      <c r="I76" s="35">
        <f t="shared" si="15"/>
        <v>-0.0015421389467190994</v>
      </c>
      <c r="J76" s="11">
        <v>2128.951</v>
      </c>
      <c r="K76" s="14">
        <v>2141.572</v>
      </c>
      <c r="L76" s="35">
        <f t="shared" si="16"/>
        <v>0.005928271716916028</v>
      </c>
      <c r="M76" s="14">
        <f t="shared" si="17"/>
        <v>12.621000000000095</v>
      </c>
    </row>
    <row r="77" spans="1:13" ht="15">
      <c r="A77" s="1">
        <v>76</v>
      </c>
      <c r="B77" s="91" t="s">
        <v>168</v>
      </c>
      <c r="C77" s="10">
        <v>3070</v>
      </c>
      <c r="D77" s="14">
        <v>3036</v>
      </c>
      <c r="E77" s="147">
        <v>3078</v>
      </c>
      <c r="F77" s="41">
        <f t="shared" si="12"/>
        <v>0.0016086211221674053</v>
      </c>
      <c r="G77" s="41">
        <f t="shared" si="13"/>
        <v>0.0026058631921824105</v>
      </c>
      <c r="H77" s="10">
        <f t="shared" si="14"/>
        <v>8</v>
      </c>
      <c r="I77" s="35">
        <f t="shared" si="15"/>
        <v>0.0006168555786876397</v>
      </c>
      <c r="J77" s="11">
        <v>3079.535</v>
      </c>
      <c r="K77" s="14">
        <v>3116.425</v>
      </c>
      <c r="L77" s="35">
        <f t="shared" si="16"/>
        <v>0.011979081257397734</v>
      </c>
      <c r="M77" s="14">
        <f t="shared" si="17"/>
        <v>36.89000000000033</v>
      </c>
    </row>
    <row r="78" spans="1:13" ht="15">
      <c r="A78" s="1">
        <v>77</v>
      </c>
      <c r="B78" s="91" t="s">
        <v>169</v>
      </c>
      <c r="C78" s="10">
        <v>6733</v>
      </c>
      <c r="D78" s="14">
        <v>6639</v>
      </c>
      <c r="E78" s="147">
        <v>6658</v>
      </c>
      <c r="F78" s="41">
        <f t="shared" si="12"/>
        <v>0.0034795969562672465</v>
      </c>
      <c r="G78" s="41">
        <f t="shared" si="13"/>
        <v>-0.011139165305213129</v>
      </c>
      <c r="H78" s="10">
        <f t="shared" si="14"/>
        <v>-75</v>
      </c>
      <c r="I78" s="35">
        <f t="shared" si="15"/>
        <v>-0.005783021050196623</v>
      </c>
      <c r="J78" s="11">
        <v>6671.492</v>
      </c>
      <c r="K78" s="14">
        <v>6623.883</v>
      </c>
      <c r="L78" s="35">
        <f t="shared" si="16"/>
        <v>-0.007136184829420522</v>
      </c>
      <c r="M78" s="14">
        <f t="shared" si="17"/>
        <v>-47.60900000000038</v>
      </c>
    </row>
    <row r="79" spans="1:13" ht="15">
      <c r="A79" s="1">
        <v>78</v>
      </c>
      <c r="B79" s="91" t="s">
        <v>170</v>
      </c>
      <c r="C79" s="10">
        <v>4681</v>
      </c>
      <c r="D79" s="14">
        <v>4617</v>
      </c>
      <c r="E79" s="147">
        <v>4628</v>
      </c>
      <c r="F79" s="41">
        <f t="shared" si="12"/>
        <v>0.0024186804916799063</v>
      </c>
      <c r="G79" s="41">
        <f t="shared" si="13"/>
        <v>-0.01132236701559496</v>
      </c>
      <c r="H79" s="10">
        <f t="shared" si="14"/>
        <v>-53</v>
      </c>
      <c r="I79" s="35">
        <f t="shared" si="15"/>
        <v>-0.004086668208805613</v>
      </c>
      <c r="J79" s="11">
        <v>4599.885</v>
      </c>
      <c r="K79" s="14">
        <v>4620.254</v>
      </c>
      <c r="L79" s="35">
        <f t="shared" si="16"/>
        <v>0.004428154182115354</v>
      </c>
      <c r="M79" s="14">
        <f t="shared" si="17"/>
        <v>20.368999999999687</v>
      </c>
    </row>
    <row r="80" spans="1:13" ht="15">
      <c r="A80" s="1">
        <v>79</v>
      </c>
      <c r="B80" s="91" t="s">
        <v>171</v>
      </c>
      <c r="C80" s="10">
        <v>3058</v>
      </c>
      <c r="D80" s="14">
        <v>3179</v>
      </c>
      <c r="E80" s="147">
        <v>3170</v>
      </c>
      <c r="F80" s="41">
        <f t="shared" si="12"/>
        <v>0.0016567020653900828</v>
      </c>
      <c r="G80" s="41">
        <f t="shared" si="13"/>
        <v>0.03662524525833878</v>
      </c>
      <c r="H80" s="10">
        <f t="shared" si="14"/>
        <v>112</v>
      </c>
      <c r="I80" s="35">
        <f t="shared" si="15"/>
        <v>0.008635978101626956</v>
      </c>
      <c r="J80" s="11">
        <v>3168.548</v>
      </c>
      <c r="K80" s="14">
        <v>3169.473</v>
      </c>
      <c r="L80" s="35">
        <f t="shared" si="16"/>
        <v>0.0002919318249242814</v>
      </c>
      <c r="M80" s="14">
        <f t="shared" si="17"/>
        <v>0.9250000000001819</v>
      </c>
    </row>
    <row r="81" spans="1:13" ht="15">
      <c r="A81" s="1">
        <v>80</v>
      </c>
      <c r="B81" s="91" t="s">
        <v>172</v>
      </c>
      <c r="C81" s="10">
        <v>9514</v>
      </c>
      <c r="D81" s="14">
        <v>9722</v>
      </c>
      <c r="E81" s="147">
        <v>9727</v>
      </c>
      <c r="F81" s="41">
        <f t="shared" si="12"/>
        <v>0.005083514507901998</v>
      </c>
      <c r="G81" s="41">
        <f t="shared" si="13"/>
        <v>0.022388059701492536</v>
      </c>
      <c r="H81" s="10">
        <f t="shared" si="14"/>
        <v>213</v>
      </c>
      <c r="I81" s="35">
        <f t="shared" si="15"/>
        <v>0.01642377978255841</v>
      </c>
      <c r="J81" s="11">
        <v>9826.011</v>
      </c>
      <c r="K81" s="14">
        <v>9802.497</v>
      </c>
      <c r="L81" s="35">
        <f t="shared" si="16"/>
        <v>-0.002393036197496729</v>
      </c>
      <c r="M81" s="14">
        <f t="shared" si="17"/>
        <v>-23.514000000001033</v>
      </c>
    </row>
    <row r="82" spans="1:13" ht="15.75" thickBot="1">
      <c r="A82" s="48">
        <v>81</v>
      </c>
      <c r="B82" s="92" t="s">
        <v>173</v>
      </c>
      <c r="C82" s="10">
        <v>7689</v>
      </c>
      <c r="D82" s="14">
        <v>7976</v>
      </c>
      <c r="E82" s="147">
        <v>7996</v>
      </c>
      <c r="F82" s="41">
        <f t="shared" si="12"/>
        <v>0.00417886110878836</v>
      </c>
      <c r="G82" s="41">
        <f t="shared" si="13"/>
        <v>0.03992716868253349</v>
      </c>
      <c r="H82" s="10">
        <f t="shared" si="14"/>
        <v>307</v>
      </c>
      <c r="I82" s="35">
        <f t="shared" si="15"/>
        <v>0.023671832832138175</v>
      </c>
      <c r="J82" s="11">
        <v>8046.849</v>
      </c>
      <c r="K82" s="19">
        <v>8058.294</v>
      </c>
      <c r="L82" s="35">
        <f t="shared" si="16"/>
        <v>0.0014222958576704631</v>
      </c>
      <c r="M82" s="14">
        <f t="shared" si="17"/>
        <v>11.444999999999709</v>
      </c>
    </row>
    <row r="83" spans="1:13" s="65" customFormat="1" ht="15.75" thickBot="1">
      <c r="A83" s="166" t="s">
        <v>174</v>
      </c>
      <c r="B83" s="167"/>
      <c r="C83" s="56">
        <v>1900471</v>
      </c>
      <c r="D83" s="55">
        <v>1910505</v>
      </c>
      <c r="E83" s="107">
        <v>1913440</v>
      </c>
      <c r="F83" s="26">
        <f t="shared" si="12"/>
        <v>1</v>
      </c>
      <c r="G83" s="43">
        <f t="shared" si="13"/>
        <v>0.00682409781575199</v>
      </c>
      <c r="H83" s="56">
        <f t="shared" si="14"/>
        <v>12969</v>
      </c>
      <c r="I83" s="37">
        <f t="shared" si="15"/>
        <v>1</v>
      </c>
      <c r="J83" s="107">
        <v>1929537</v>
      </c>
      <c r="K83" s="55">
        <v>1925241</v>
      </c>
      <c r="L83" s="37">
        <f t="shared" si="16"/>
        <v>-0.002226440850836237</v>
      </c>
      <c r="M83" s="55">
        <f t="shared" si="17"/>
        <v>-4296</v>
      </c>
    </row>
    <row r="84" spans="3:13" ht="15">
      <c r="C84" s="3"/>
      <c r="D84" s="3"/>
      <c r="E84" s="3"/>
      <c r="I84" s="63"/>
      <c r="J84" s="64"/>
      <c r="K84" s="64"/>
      <c r="L84" s="63"/>
      <c r="M84" s="64"/>
    </row>
  </sheetData>
  <sheetProtection/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A1" sqref="A1"/>
    </sheetView>
  </sheetViews>
  <sheetFormatPr defaultColWidth="8.8515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45.75" thickBot="1">
      <c r="A1" s="12" t="s">
        <v>92</v>
      </c>
      <c r="B1" s="12" t="s">
        <v>175</v>
      </c>
      <c r="C1" s="95">
        <v>40909</v>
      </c>
      <c r="D1" s="96">
        <v>41244</v>
      </c>
      <c r="E1" s="95">
        <v>41275</v>
      </c>
      <c r="F1" s="42" t="s">
        <v>299</v>
      </c>
      <c r="G1" s="53" t="s">
        <v>303</v>
      </c>
      <c r="H1" s="42" t="s">
        <v>302</v>
      </c>
      <c r="I1" s="42" t="s">
        <v>298</v>
      </c>
      <c r="J1" s="108" t="s">
        <v>284</v>
      </c>
      <c r="K1" s="73" t="s">
        <v>289</v>
      </c>
      <c r="L1" s="53" t="s">
        <v>304</v>
      </c>
      <c r="M1" s="42" t="s">
        <v>305</v>
      </c>
    </row>
    <row r="2" spans="1:13" ht="15">
      <c r="A2" s="21">
        <v>1</v>
      </c>
      <c r="B2" s="90" t="s">
        <v>93</v>
      </c>
      <c r="C2" s="101">
        <v>24492</v>
      </c>
      <c r="D2" s="13">
        <v>22751</v>
      </c>
      <c r="E2" s="9">
        <v>22571</v>
      </c>
      <c r="F2" s="40">
        <f aca="true" t="shared" si="0" ref="F2:F33">E2/$E$83</f>
        <v>0.021490480148608132</v>
      </c>
      <c r="G2" s="40">
        <f aca="true" t="shared" si="1" ref="G2:G33">(E2-C2)/C2</f>
        <v>-0.07843377429364691</v>
      </c>
      <c r="H2" s="101">
        <f aca="true" t="shared" si="2" ref="H2:H33">E2-C2</f>
        <v>-1921</v>
      </c>
      <c r="I2" s="45">
        <f aca="true" t="shared" si="3" ref="I2:I33">H2/$H$83</f>
        <v>0.02152984029139815</v>
      </c>
      <c r="J2" s="9">
        <v>23133.74</v>
      </c>
      <c r="K2" s="13">
        <v>22805.48</v>
      </c>
      <c r="L2" s="45">
        <f>(K2-J2)/J2</f>
        <v>-0.014189664101005804</v>
      </c>
      <c r="M2" s="13">
        <f>K2-J2</f>
        <v>-328.26000000000204</v>
      </c>
    </row>
    <row r="3" spans="1:13" ht="15">
      <c r="A3" s="1">
        <v>2</v>
      </c>
      <c r="B3" s="91" t="s">
        <v>94</v>
      </c>
      <c r="C3" s="10">
        <v>9816</v>
      </c>
      <c r="D3" s="14">
        <v>7955</v>
      </c>
      <c r="E3" s="11">
        <v>7872</v>
      </c>
      <c r="F3" s="41">
        <f t="shared" si="0"/>
        <v>0.007495151288371947</v>
      </c>
      <c r="G3" s="41">
        <f t="shared" si="1"/>
        <v>-0.1980440097799511</v>
      </c>
      <c r="H3" s="10">
        <f t="shared" si="2"/>
        <v>-1944</v>
      </c>
      <c r="I3" s="35">
        <f t="shared" si="3"/>
        <v>0.021787615578593444</v>
      </c>
      <c r="J3" s="11">
        <v>8064.207</v>
      </c>
      <c r="K3" s="14">
        <v>8043.983</v>
      </c>
      <c r="L3" s="35">
        <f aca="true" t="shared" si="4" ref="L3:L33">(K3-J3)/J3</f>
        <v>-0.0025078721317545742</v>
      </c>
      <c r="M3" s="14">
        <f aca="true" t="shared" si="5" ref="M3:M33">K3-J3</f>
        <v>-20.22400000000016</v>
      </c>
    </row>
    <row r="4" spans="1:13" ht="15">
      <c r="A4" s="1">
        <v>3</v>
      </c>
      <c r="B4" s="91" t="s">
        <v>95</v>
      </c>
      <c r="C4" s="10">
        <v>24487</v>
      </c>
      <c r="D4" s="14">
        <v>22805</v>
      </c>
      <c r="E4" s="11">
        <v>22639</v>
      </c>
      <c r="F4" s="41">
        <f t="shared" si="0"/>
        <v>0.02155522484977801</v>
      </c>
      <c r="G4" s="41">
        <f t="shared" si="1"/>
        <v>-0.0754686160003267</v>
      </c>
      <c r="H4" s="10">
        <f t="shared" si="2"/>
        <v>-1848</v>
      </c>
      <c r="I4" s="35">
        <f t="shared" si="3"/>
        <v>0.020711683945082656</v>
      </c>
      <c r="J4" s="11">
        <v>22946.46</v>
      </c>
      <c r="K4" s="14">
        <v>22650.1</v>
      </c>
      <c r="L4" s="35">
        <f t="shared" si="4"/>
        <v>-0.012915281921481597</v>
      </c>
      <c r="M4" s="14">
        <f t="shared" si="5"/>
        <v>-296.3600000000006</v>
      </c>
    </row>
    <row r="5" spans="1:13" ht="15">
      <c r="A5" s="1">
        <v>4</v>
      </c>
      <c r="B5" s="91" t="s">
        <v>96</v>
      </c>
      <c r="C5" s="10">
        <v>5154</v>
      </c>
      <c r="D5" s="14">
        <v>4567</v>
      </c>
      <c r="E5" s="11">
        <v>4519</v>
      </c>
      <c r="F5" s="41">
        <f t="shared" si="0"/>
        <v>0.004302666243921853</v>
      </c>
      <c r="G5" s="41">
        <f t="shared" si="1"/>
        <v>-0.12320527745440435</v>
      </c>
      <c r="H5" s="10">
        <f t="shared" si="2"/>
        <v>-635</v>
      </c>
      <c r="I5" s="35">
        <f t="shared" si="3"/>
        <v>0.007116839450826562</v>
      </c>
      <c r="J5" s="11">
        <v>4667.778</v>
      </c>
      <c r="K5" s="14">
        <v>4590.517</v>
      </c>
      <c r="L5" s="35">
        <f t="shared" si="4"/>
        <v>-0.016551986833992623</v>
      </c>
      <c r="M5" s="14">
        <f t="shared" si="5"/>
        <v>-77.26100000000042</v>
      </c>
    </row>
    <row r="6" spans="1:13" ht="15">
      <c r="A6" s="1">
        <v>5</v>
      </c>
      <c r="B6" s="91" t="s">
        <v>97</v>
      </c>
      <c r="C6" s="10">
        <v>8227</v>
      </c>
      <c r="D6" s="14">
        <v>7404</v>
      </c>
      <c r="E6" s="11">
        <v>7323</v>
      </c>
      <c r="F6" s="41">
        <f t="shared" si="0"/>
        <v>0.006972433039221007</v>
      </c>
      <c r="G6" s="41">
        <f t="shared" si="1"/>
        <v>-0.10988209553907864</v>
      </c>
      <c r="H6" s="10">
        <f t="shared" si="2"/>
        <v>-904</v>
      </c>
      <c r="I6" s="35">
        <f t="shared" si="3"/>
        <v>0.010131689548893248</v>
      </c>
      <c r="J6" s="11">
        <v>7473.809</v>
      </c>
      <c r="K6" s="14">
        <v>7318.329</v>
      </c>
      <c r="L6" s="35">
        <f t="shared" si="4"/>
        <v>-0.020803314615077863</v>
      </c>
      <c r="M6" s="14">
        <f t="shared" si="5"/>
        <v>-155.48000000000047</v>
      </c>
    </row>
    <row r="7" spans="1:13" ht="15">
      <c r="A7" s="1">
        <v>6</v>
      </c>
      <c r="B7" s="91" t="s">
        <v>98</v>
      </c>
      <c r="C7" s="10">
        <v>21860</v>
      </c>
      <c r="D7" s="14">
        <v>20651</v>
      </c>
      <c r="E7" s="11">
        <v>20483</v>
      </c>
      <c r="F7" s="41">
        <f t="shared" si="0"/>
        <v>0.019502436971509475</v>
      </c>
      <c r="G7" s="41">
        <f t="shared" si="1"/>
        <v>-0.06299176578225069</v>
      </c>
      <c r="H7" s="10">
        <f t="shared" si="2"/>
        <v>-1377</v>
      </c>
      <c r="I7" s="35">
        <f t="shared" si="3"/>
        <v>0.015432894368170356</v>
      </c>
      <c r="J7" s="11">
        <v>20829.78</v>
      </c>
      <c r="K7" s="14">
        <v>20572.44</v>
      </c>
      <c r="L7" s="35">
        <f t="shared" si="4"/>
        <v>-0.01235442717109831</v>
      </c>
      <c r="M7" s="14">
        <f t="shared" si="5"/>
        <v>-257.34000000000015</v>
      </c>
    </row>
    <row r="8" spans="1:13" ht="15">
      <c r="A8" s="1">
        <v>7</v>
      </c>
      <c r="B8" s="91" t="s">
        <v>99</v>
      </c>
      <c r="C8" s="10">
        <v>51526</v>
      </c>
      <c r="D8" s="14">
        <v>50782</v>
      </c>
      <c r="E8" s="11">
        <v>50429</v>
      </c>
      <c r="F8" s="41">
        <f t="shared" si="0"/>
        <v>0.0480148608131744</v>
      </c>
      <c r="G8" s="41">
        <f t="shared" si="1"/>
        <v>-0.021290222411986182</v>
      </c>
      <c r="H8" s="10">
        <f t="shared" si="2"/>
        <v>-1097</v>
      </c>
      <c r="I8" s="35">
        <f t="shared" si="3"/>
        <v>0.012294760437097227</v>
      </c>
      <c r="J8" s="11">
        <v>51510.06</v>
      </c>
      <c r="K8" s="14">
        <v>50901.27</v>
      </c>
      <c r="L8" s="35">
        <f t="shared" si="4"/>
        <v>-0.011818856355438159</v>
      </c>
      <c r="M8" s="14">
        <f t="shared" si="5"/>
        <v>-608.7900000000009</v>
      </c>
    </row>
    <row r="9" spans="1:13" ht="15">
      <c r="A9" s="1">
        <v>8</v>
      </c>
      <c r="B9" s="91" t="s">
        <v>100</v>
      </c>
      <c r="C9" s="10">
        <v>2578</v>
      </c>
      <c r="D9" s="14">
        <v>2277</v>
      </c>
      <c r="E9" s="11">
        <v>2269</v>
      </c>
      <c r="F9" s="41">
        <f t="shared" si="0"/>
        <v>0.002160378337565542</v>
      </c>
      <c r="G9" s="41">
        <f t="shared" si="1"/>
        <v>-0.11986035686578743</v>
      </c>
      <c r="H9" s="10">
        <f t="shared" si="2"/>
        <v>-309</v>
      </c>
      <c r="I9" s="35">
        <f t="shared" si="3"/>
        <v>0.0034631549453628466</v>
      </c>
      <c r="J9" s="11">
        <v>2276.334</v>
      </c>
      <c r="K9" s="14">
        <v>2265.721</v>
      </c>
      <c r="L9" s="35">
        <f t="shared" si="4"/>
        <v>-0.004662321082934152</v>
      </c>
      <c r="M9" s="14">
        <f t="shared" si="5"/>
        <v>-10.612999999999829</v>
      </c>
    </row>
    <row r="10" spans="1:13" ht="15">
      <c r="A10" s="1">
        <v>9</v>
      </c>
      <c r="B10" s="91" t="s">
        <v>101</v>
      </c>
      <c r="C10" s="10">
        <v>30322</v>
      </c>
      <c r="D10" s="14">
        <v>29054</v>
      </c>
      <c r="E10" s="11">
        <v>28983</v>
      </c>
      <c r="F10" s="41">
        <f t="shared" si="0"/>
        <v>0.02759552461774443</v>
      </c>
      <c r="G10" s="41">
        <f t="shared" si="1"/>
        <v>-0.04415935624299189</v>
      </c>
      <c r="H10" s="10">
        <f t="shared" si="2"/>
        <v>-1339</v>
      </c>
      <c r="I10" s="35">
        <f t="shared" si="3"/>
        <v>0.015007004763239002</v>
      </c>
      <c r="J10" s="11">
        <v>29379.83</v>
      </c>
      <c r="K10" s="14">
        <v>29037.41</v>
      </c>
      <c r="L10" s="35">
        <f t="shared" si="4"/>
        <v>-0.011654934694993194</v>
      </c>
      <c r="M10" s="14">
        <f t="shared" si="5"/>
        <v>-342.4200000000019</v>
      </c>
    </row>
    <row r="11" spans="1:13" ht="15">
      <c r="A11" s="1">
        <v>10</v>
      </c>
      <c r="B11" s="91" t="s">
        <v>102</v>
      </c>
      <c r="C11" s="10">
        <v>38265</v>
      </c>
      <c r="D11" s="14">
        <v>34815</v>
      </c>
      <c r="E11" s="11">
        <v>34671</v>
      </c>
      <c r="F11" s="41">
        <f t="shared" si="0"/>
        <v>0.03301122844501318</v>
      </c>
      <c r="G11" s="41">
        <f t="shared" si="1"/>
        <v>-0.09392395139161114</v>
      </c>
      <c r="H11" s="10">
        <f t="shared" si="2"/>
        <v>-3594</v>
      </c>
      <c r="I11" s="35">
        <f t="shared" si="3"/>
        <v>0.0402801905295601</v>
      </c>
      <c r="J11" s="11">
        <v>35748.67</v>
      </c>
      <c r="K11" s="14">
        <v>34957.04</v>
      </c>
      <c r="L11" s="35">
        <f t="shared" si="4"/>
        <v>-0.022144320334155018</v>
      </c>
      <c r="M11" s="14">
        <f t="shared" si="5"/>
        <v>-791.6299999999974</v>
      </c>
    </row>
    <row r="12" spans="1:13" ht="15">
      <c r="A12" s="1">
        <v>11</v>
      </c>
      <c r="B12" s="91" t="s">
        <v>103</v>
      </c>
      <c r="C12" s="10">
        <v>3009</v>
      </c>
      <c r="D12" s="14">
        <v>2792</v>
      </c>
      <c r="E12" s="11">
        <v>2785</v>
      </c>
      <c r="F12" s="41">
        <f t="shared" si="0"/>
        <v>0.0026516763640899227</v>
      </c>
      <c r="G12" s="41">
        <f t="shared" si="1"/>
        <v>-0.07444333665669657</v>
      </c>
      <c r="H12" s="10">
        <f t="shared" si="2"/>
        <v>-224</v>
      </c>
      <c r="I12" s="35">
        <f t="shared" si="3"/>
        <v>0.0025105071448585036</v>
      </c>
      <c r="J12" s="11">
        <v>2806.707</v>
      </c>
      <c r="K12" s="14">
        <v>2781.329</v>
      </c>
      <c r="L12" s="35">
        <f t="shared" si="4"/>
        <v>-0.009041912818117354</v>
      </c>
      <c r="M12" s="14">
        <f t="shared" si="5"/>
        <v>-25.3779999999997</v>
      </c>
    </row>
    <row r="13" spans="1:13" ht="15">
      <c r="A13" s="1">
        <v>12</v>
      </c>
      <c r="B13" s="91" t="s">
        <v>104</v>
      </c>
      <c r="C13" s="10">
        <v>1493</v>
      </c>
      <c r="D13" s="14">
        <v>1435</v>
      </c>
      <c r="E13" s="11">
        <v>1439</v>
      </c>
      <c r="F13" s="41">
        <f t="shared" si="0"/>
        <v>0.0013701121321096584</v>
      </c>
      <c r="G13" s="41">
        <f t="shared" si="1"/>
        <v>-0.0361687876758205</v>
      </c>
      <c r="H13" s="10">
        <f t="shared" si="2"/>
        <v>-54</v>
      </c>
      <c r="I13" s="35">
        <f t="shared" si="3"/>
        <v>0.0006052115438498179</v>
      </c>
      <c r="J13" s="11">
        <v>1431.224</v>
      </c>
      <c r="K13" s="14">
        <v>1420.737</v>
      </c>
      <c r="L13" s="35">
        <f t="shared" si="4"/>
        <v>-0.007327294679239486</v>
      </c>
      <c r="M13" s="14">
        <f t="shared" si="5"/>
        <v>-10.486999999999853</v>
      </c>
    </row>
    <row r="14" spans="1:13" ht="15">
      <c r="A14" s="1">
        <v>13</v>
      </c>
      <c r="B14" s="91" t="s">
        <v>105</v>
      </c>
      <c r="C14" s="10">
        <v>5659</v>
      </c>
      <c r="D14" s="14">
        <v>5099</v>
      </c>
      <c r="E14" s="11">
        <v>4921</v>
      </c>
      <c r="F14" s="41">
        <f t="shared" si="0"/>
        <v>0.004685421683190847</v>
      </c>
      <c r="G14" s="41">
        <f t="shared" si="1"/>
        <v>-0.13041173352182364</v>
      </c>
      <c r="H14" s="10">
        <f t="shared" si="2"/>
        <v>-738</v>
      </c>
      <c r="I14" s="35">
        <f t="shared" si="3"/>
        <v>0.008271224432614178</v>
      </c>
      <c r="J14" s="11">
        <v>4957.156</v>
      </c>
      <c r="K14" s="14">
        <v>4838.696</v>
      </c>
      <c r="L14" s="35">
        <f t="shared" si="4"/>
        <v>-0.023896766613759994</v>
      </c>
      <c r="M14" s="14">
        <f t="shared" si="5"/>
        <v>-118.46000000000004</v>
      </c>
    </row>
    <row r="15" spans="1:13" ht="15">
      <c r="A15" s="1">
        <v>14</v>
      </c>
      <c r="B15" s="91" t="s">
        <v>106</v>
      </c>
      <c r="C15" s="10">
        <v>6023</v>
      </c>
      <c r="D15" s="14">
        <v>5614</v>
      </c>
      <c r="E15" s="11">
        <v>5576</v>
      </c>
      <c r="F15" s="41">
        <f t="shared" si="0"/>
        <v>0.005309065495930129</v>
      </c>
      <c r="G15" s="41">
        <f t="shared" si="1"/>
        <v>-0.07421550722231446</v>
      </c>
      <c r="H15" s="10">
        <f t="shared" si="2"/>
        <v>-447</v>
      </c>
      <c r="I15" s="35">
        <f t="shared" si="3"/>
        <v>0.005009806668534604</v>
      </c>
      <c r="J15" s="11">
        <v>5662.596</v>
      </c>
      <c r="K15" s="14">
        <v>5586.098</v>
      </c>
      <c r="L15" s="35">
        <f t="shared" si="4"/>
        <v>-0.013509351541236492</v>
      </c>
      <c r="M15" s="14">
        <f t="shared" si="5"/>
        <v>-76.49799999999959</v>
      </c>
    </row>
    <row r="16" spans="1:13" ht="15">
      <c r="A16" s="1">
        <v>15</v>
      </c>
      <c r="B16" s="91" t="s">
        <v>107</v>
      </c>
      <c r="C16" s="10">
        <v>10746</v>
      </c>
      <c r="D16" s="14">
        <v>9925</v>
      </c>
      <c r="E16" s="11">
        <v>9870</v>
      </c>
      <c r="F16" s="41">
        <f t="shared" si="0"/>
        <v>0.009397502949216352</v>
      </c>
      <c r="G16" s="41">
        <f t="shared" si="1"/>
        <v>-0.08151870463428253</v>
      </c>
      <c r="H16" s="10">
        <f t="shared" si="2"/>
        <v>-876</v>
      </c>
      <c r="I16" s="35">
        <f t="shared" si="3"/>
        <v>0.009817876155785934</v>
      </c>
      <c r="J16" s="11">
        <v>10108.99</v>
      </c>
      <c r="K16" s="14">
        <v>9942.785</v>
      </c>
      <c r="L16" s="35">
        <f t="shared" si="4"/>
        <v>-0.01644130620368602</v>
      </c>
      <c r="M16" s="14">
        <f t="shared" si="5"/>
        <v>-166.20499999999993</v>
      </c>
    </row>
    <row r="17" spans="1:13" ht="15">
      <c r="A17" s="1">
        <v>16</v>
      </c>
      <c r="B17" s="91" t="s">
        <v>108</v>
      </c>
      <c r="C17" s="10">
        <v>30583</v>
      </c>
      <c r="D17" s="14">
        <v>27804</v>
      </c>
      <c r="E17" s="11">
        <v>27621</v>
      </c>
      <c r="F17" s="41">
        <f t="shared" si="0"/>
        <v>0.026298726338430074</v>
      </c>
      <c r="G17" s="41">
        <f t="shared" si="1"/>
        <v>-0.09685119183860315</v>
      </c>
      <c r="H17" s="10">
        <f t="shared" si="2"/>
        <v>-2962</v>
      </c>
      <c r="I17" s="35">
        <f t="shared" si="3"/>
        <v>0.03319697394228075</v>
      </c>
      <c r="J17" s="11">
        <v>28204.72</v>
      </c>
      <c r="K17" s="14">
        <v>27910.63</v>
      </c>
      <c r="L17" s="35">
        <f t="shared" si="4"/>
        <v>-0.010426978179538748</v>
      </c>
      <c r="M17" s="14">
        <f t="shared" si="5"/>
        <v>-294.09000000000015</v>
      </c>
    </row>
    <row r="18" spans="1:13" ht="15">
      <c r="A18" s="1">
        <v>17</v>
      </c>
      <c r="B18" s="91" t="s">
        <v>109</v>
      </c>
      <c r="C18" s="10">
        <v>18263</v>
      </c>
      <c r="D18" s="14">
        <v>17016</v>
      </c>
      <c r="E18" s="11">
        <v>16946</v>
      </c>
      <c r="F18" s="41">
        <f t="shared" si="0"/>
        <v>0.016134760382717356</v>
      </c>
      <c r="G18" s="41">
        <f t="shared" si="1"/>
        <v>-0.07211301538630017</v>
      </c>
      <c r="H18" s="10">
        <f t="shared" si="2"/>
        <v>-1317</v>
      </c>
      <c r="I18" s="35">
        <f t="shared" si="3"/>
        <v>0.014760437097226114</v>
      </c>
      <c r="J18" s="11">
        <v>17246.69</v>
      </c>
      <c r="K18" s="14">
        <v>17041.76</v>
      </c>
      <c r="L18" s="35">
        <f t="shared" si="4"/>
        <v>-0.011882280020108224</v>
      </c>
      <c r="M18" s="14">
        <f t="shared" si="5"/>
        <v>-204.9300000000003</v>
      </c>
    </row>
    <row r="19" spans="1:13" ht="15">
      <c r="A19" s="1">
        <v>18</v>
      </c>
      <c r="B19" s="91" t="s">
        <v>110</v>
      </c>
      <c r="C19" s="10">
        <v>5961</v>
      </c>
      <c r="D19" s="14">
        <v>5713</v>
      </c>
      <c r="E19" s="11">
        <v>5660</v>
      </c>
      <c r="F19" s="41">
        <f t="shared" si="0"/>
        <v>0.005389044244434098</v>
      </c>
      <c r="G19" s="41">
        <f t="shared" si="1"/>
        <v>-0.05049488340882402</v>
      </c>
      <c r="H19" s="10">
        <f t="shared" si="2"/>
        <v>-301</v>
      </c>
      <c r="I19" s="35">
        <f t="shared" si="3"/>
        <v>0.0033734939759036144</v>
      </c>
      <c r="J19" s="11">
        <v>5701.996</v>
      </c>
      <c r="K19" s="14">
        <v>5639.366</v>
      </c>
      <c r="L19" s="35">
        <f t="shared" si="4"/>
        <v>-0.010983873015694874</v>
      </c>
      <c r="M19" s="14">
        <f t="shared" si="5"/>
        <v>-62.63000000000011</v>
      </c>
    </row>
    <row r="20" spans="1:13" ht="15">
      <c r="A20" s="1">
        <v>19</v>
      </c>
      <c r="B20" s="91" t="s">
        <v>111</v>
      </c>
      <c r="C20" s="10">
        <v>16246</v>
      </c>
      <c r="D20" s="14">
        <v>13767</v>
      </c>
      <c r="E20" s="11">
        <v>13589</v>
      </c>
      <c r="F20" s="41">
        <f t="shared" si="0"/>
        <v>0.012938466826433738</v>
      </c>
      <c r="G20" s="41">
        <f t="shared" si="1"/>
        <v>-0.16354795026468052</v>
      </c>
      <c r="H20" s="10">
        <f t="shared" si="2"/>
        <v>-2657</v>
      </c>
      <c r="I20" s="35">
        <f t="shared" si="3"/>
        <v>0.02977864948164752</v>
      </c>
      <c r="J20" s="11">
        <v>13752.06</v>
      </c>
      <c r="K20" s="14">
        <v>13493.94</v>
      </c>
      <c r="L20" s="35">
        <f t="shared" si="4"/>
        <v>-0.01876955161626687</v>
      </c>
      <c r="M20" s="14">
        <f t="shared" si="5"/>
        <v>-258.119999999999</v>
      </c>
    </row>
    <row r="21" spans="1:13" ht="15">
      <c r="A21" s="1">
        <v>20</v>
      </c>
      <c r="B21" s="91" t="s">
        <v>112</v>
      </c>
      <c r="C21" s="10">
        <v>26099</v>
      </c>
      <c r="D21" s="14">
        <v>23720</v>
      </c>
      <c r="E21" s="11">
        <v>23718</v>
      </c>
      <c r="F21" s="41">
        <f t="shared" si="0"/>
        <v>0.02258257091687066</v>
      </c>
      <c r="G21" s="41">
        <f t="shared" si="1"/>
        <v>-0.09122954902486685</v>
      </c>
      <c r="H21" s="10">
        <f t="shared" si="2"/>
        <v>-2381</v>
      </c>
      <c r="I21" s="35">
        <f t="shared" si="3"/>
        <v>0.02668534603530401</v>
      </c>
      <c r="J21" s="11">
        <v>24021.35</v>
      </c>
      <c r="K21" s="14">
        <v>23874.34</v>
      </c>
      <c r="L21" s="35">
        <f t="shared" si="4"/>
        <v>-0.006119972441182465</v>
      </c>
      <c r="M21" s="14">
        <f t="shared" si="5"/>
        <v>-147.0099999999984</v>
      </c>
    </row>
    <row r="22" spans="1:13" ht="15">
      <c r="A22" s="1">
        <v>21</v>
      </c>
      <c r="B22" s="91" t="s">
        <v>113</v>
      </c>
      <c r="C22" s="10">
        <v>9646</v>
      </c>
      <c r="D22" s="14">
        <v>8041</v>
      </c>
      <c r="E22" s="11">
        <v>8034</v>
      </c>
      <c r="F22" s="41">
        <f t="shared" si="0"/>
        <v>0.007649396017629601</v>
      </c>
      <c r="G22" s="41">
        <f t="shared" si="1"/>
        <v>-0.16711590296495957</v>
      </c>
      <c r="H22" s="10">
        <f t="shared" si="2"/>
        <v>-1612</v>
      </c>
      <c r="I22" s="35">
        <f t="shared" si="3"/>
        <v>0.018066685346035304</v>
      </c>
      <c r="J22" s="11">
        <v>8335.949</v>
      </c>
      <c r="K22" s="14">
        <v>8236.838</v>
      </c>
      <c r="L22" s="35">
        <f t="shared" si="4"/>
        <v>-0.011889588096088493</v>
      </c>
      <c r="M22" s="14">
        <f t="shared" si="5"/>
        <v>-99.11100000000079</v>
      </c>
    </row>
    <row r="23" spans="1:13" ht="15">
      <c r="A23" s="1">
        <v>22</v>
      </c>
      <c r="B23" s="91" t="s">
        <v>114</v>
      </c>
      <c r="C23" s="10">
        <v>13980</v>
      </c>
      <c r="D23" s="14">
        <v>13342</v>
      </c>
      <c r="E23" s="11">
        <v>13249</v>
      </c>
      <c r="F23" s="41">
        <f t="shared" si="0"/>
        <v>0.01261474332058434</v>
      </c>
      <c r="G23" s="41">
        <f t="shared" si="1"/>
        <v>-0.05228898426323319</v>
      </c>
      <c r="H23" s="10">
        <f t="shared" si="2"/>
        <v>-731</v>
      </c>
      <c r="I23" s="35">
        <f t="shared" si="3"/>
        <v>0.00819277108433735</v>
      </c>
      <c r="J23" s="11">
        <v>13660.65</v>
      </c>
      <c r="K23" s="14">
        <v>13605.38</v>
      </c>
      <c r="L23" s="35">
        <f t="shared" si="4"/>
        <v>-0.004045927536391053</v>
      </c>
      <c r="M23" s="116">
        <f t="shared" si="5"/>
        <v>-55.27000000000044</v>
      </c>
    </row>
    <row r="24" spans="1:13" ht="15">
      <c r="A24" s="1">
        <v>23</v>
      </c>
      <c r="B24" s="91" t="s">
        <v>115</v>
      </c>
      <c r="C24" s="10">
        <v>9743</v>
      </c>
      <c r="D24" s="14">
        <v>8535</v>
      </c>
      <c r="E24" s="11">
        <v>8468</v>
      </c>
      <c r="F24" s="41">
        <f t="shared" si="0"/>
        <v>0.008062619551566775</v>
      </c>
      <c r="G24" s="41">
        <f t="shared" si="1"/>
        <v>-0.1308631838242841</v>
      </c>
      <c r="H24" s="10">
        <f t="shared" si="2"/>
        <v>-1275</v>
      </c>
      <c r="I24" s="35">
        <f t="shared" si="3"/>
        <v>0.014289717007565145</v>
      </c>
      <c r="J24" s="11">
        <v>8571.833</v>
      </c>
      <c r="K24" s="14">
        <v>8416.657</v>
      </c>
      <c r="L24" s="35">
        <f t="shared" si="4"/>
        <v>-0.018103012506193398</v>
      </c>
      <c r="M24" s="14">
        <f t="shared" si="5"/>
        <v>-155.1760000000013</v>
      </c>
    </row>
    <row r="25" spans="1:13" ht="15">
      <c r="A25" s="1">
        <v>24</v>
      </c>
      <c r="B25" s="91" t="s">
        <v>116</v>
      </c>
      <c r="C25" s="10">
        <v>6826</v>
      </c>
      <c r="D25" s="14">
        <v>6259</v>
      </c>
      <c r="E25" s="11">
        <v>6210</v>
      </c>
      <c r="F25" s="41">
        <f t="shared" si="0"/>
        <v>0.005912714621543419</v>
      </c>
      <c r="G25" s="41">
        <f t="shared" si="1"/>
        <v>-0.0902431878113097</v>
      </c>
      <c r="H25" s="10">
        <f t="shared" si="2"/>
        <v>-616</v>
      </c>
      <c r="I25" s="35">
        <f t="shared" si="3"/>
        <v>0.006903894648360886</v>
      </c>
      <c r="J25" s="11">
        <v>6293.449</v>
      </c>
      <c r="K25" s="14">
        <v>6191.95</v>
      </c>
      <c r="L25" s="35">
        <f t="shared" si="4"/>
        <v>-0.01612772265255503</v>
      </c>
      <c r="M25" s="14">
        <f t="shared" si="5"/>
        <v>-101.4989999999998</v>
      </c>
    </row>
    <row r="26" spans="1:13" ht="15">
      <c r="A26" s="1">
        <v>25</v>
      </c>
      <c r="B26" s="91" t="s">
        <v>117</v>
      </c>
      <c r="C26" s="10">
        <v>12033</v>
      </c>
      <c r="D26" s="14">
        <v>10659</v>
      </c>
      <c r="E26" s="11">
        <v>10775</v>
      </c>
      <c r="F26" s="41">
        <f t="shared" si="0"/>
        <v>0.010259178751550779</v>
      </c>
      <c r="G26" s="41">
        <f t="shared" si="1"/>
        <v>-0.1045458322945234</v>
      </c>
      <c r="H26" s="10">
        <f t="shared" si="2"/>
        <v>-1258</v>
      </c>
      <c r="I26" s="35">
        <f t="shared" si="3"/>
        <v>0.014099187447464277</v>
      </c>
      <c r="J26" s="11">
        <v>10910.79</v>
      </c>
      <c r="K26" s="14">
        <v>10835.88</v>
      </c>
      <c r="L26" s="35">
        <f t="shared" si="4"/>
        <v>-0.0068656806702357635</v>
      </c>
      <c r="M26" s="14">
        <f t="shared" si="5"/>
        <v>-74.91000000000167</v>
      </c>
    </row>
    <row r="27" spans="1:13" ht="15">
      <c r="A27" s="1">
        <v>26</v>
      </c>
      <c r="B27" s="91" t="s">
        <v>118</v>
      </c>
      <c r="C27" s="10">
        <v>8526</v>
      </c>
      <c r="D27" s="14">
        <v>8050</v>
      </c>
      <c r="E27" s="11">
        <v>8102</v>
      </c>
      <c r="F27" s="41">
        <f t="shared" si="0"/>
        <v>0.007714140718799481</v>
      </c>
      <c r="G27" s="41">
        <f t="shared" si="1"/>
        <v>-0.04973023692235515</v>
      </c>
      <c r="H27" s="10">
        <f t="shared" si="2"/>
        <v>-424</v>
      </c>
      <c r="I27" s="35">
        <f t="shared" si="3"/>
        <v>0.004752031381339311</v>
      </c>
      <c r="J27" s="11">
        <v>8122.692</v>
      </c>
      <c r="K27" s="14">
        <v>8120.385</v>
      </c>
      <c r="L27" s="35">
        <f t="shared" si="4"/>
        <v>-0.000284019140452425</v>
      </c>
      <c r="M27" s="14">
        <f t="shared" si="5"/>
        <v>-2.306999999999789</v>
      </c>
    </row>
    <row r="28" spans="1:13" ht="15">
      <c r="A28" s="1">
        <v>27</v>
      </c>
      <c r="B28" s="91" t="s">
        <v>119</v>
      </c>
      <c r="C28" s="10">
        <v>19608</v>
      </c>
      <c r="D28" s="14">
        <v>20258</v>
      </c>
      <c r="E28" s="11">
        <v>20143</v>
      </c>
      <c r="F28" s="41">
        <f t="shared" si="0"/>
        <v>0.019178713465660076</v>
      </c>
      <c r="G28" s="41">
        <f t="shared" si="1"/>
        <v>0.027284781721746226</v>
      </c>
      <c r="H28" s="10">
        <f t="shared" si="2"/>
        <v>535</v>
      </c>
      <c r="I28" s="35">
        <f t="shared" si="3"/>
        <v>-0.005996077332586159</v>
      </c>
      <c r="J28" s="11">
        <v>20466.38</v>
      </c>
      <c r="K28" s="14">
        <v>20237.5</v>
      </c>
      <c r="L28" s="35">
        <f t="shared" si="4"/>
        <v>-0.011183218527165088</v>
      </c>
      <c r="M28" s="14">
        <f t="shared" si="5"/>
        <v>-228.88000000000102</v>
      </c>
    </row>
    <row r="29" spans="1:13" ht="15">
      <c r="A29" s="1">
        <v>28</v>
      </c>
      <c r="B29" s="91" t="s">
        <v>120</v>
      </c>
      <c r="C29" s="10">
        <v>13194</v>
      </c>
      <c r="D29" s="14">
        <v>11815</v>
      </c>
      <c r="E29" s="11">
        <v>11836</v>
      </c>
      <c r="F29" s="41">
        <f t="shared" si="0"/>
        <v>0.011269386515392577</v>
      </c>
      <c r="G29" s="41">
        <f t="shared" si="1"/>
        <v>-0.10292557222980142</v>
      </c>
      <c r="H29" s="10">
        <f t="shared" si="2"/>
        <v>-1358</v>
      </c>
      <c r="I29" s="35">
        <f t="shared" si="3"/>
        <v>0.01521994956570468</v>
      </c>
      <c r="J29" s="11">
        <v>12025.62</v>
      </c>
      <c r="K29" s="14">
        <v>12038.96</v>
      </c>
      <c r="L29" s="35">
        <f t="shared" si="4"/>
        <v>0.001109298314764505</v>
      </c>
      <c r="M29" s="14">
        <f t="shared" si="5"/>
        <v>13.339999999998327</v>
      </c>
    </row>
    <row r="30" spans="1:13" ht="15">
      <c r="A30" s="1">
        <v>29</v>
      </c>
      <c r="B30" s="91" t="s">
        <v>121</v>
      </c>
      <c r="C30" s="10">
        <v>4940</v>
      </c>
      <c r="D30" s="14">
        <v>4091</v>
      </c>
      <c r="E30" s="11">
        <v>4060</v>
      </c>
      <c r="F30" s="41">
        <f t="shared" si="0"/>
        <v>0.003865639511025166</v>
      </c>
      <c r="G30" s="41">
        <f t="shared" si="1"/>
        <v>-0.17813765182186234</v>
      </c>
      <c r="H30" s="10">
        <f t="shared" si="2"/>
        <v>-880</v>
      </c>
      <c r="I30" s="35">
        <f t="shared" si="3"/>
        <v>0.009862706640515551</v>
      </c>
      <c r="J30" s="11">
        <v>4084.244</v>
      </c>
      <c r="K30" s="14">
        <v>4001.543</v>
      </c>
      <c r="L30" s="35">
        <f t="shared" si="4"/>
        <v>-0.020248790228987304</v>
      </c>
      <c r="M30" s="14">
        <f t="shared" si="5"/>
        <v>-82.70100000000002</v>
      </c>
    </row>
    <row r="31" spans="1:13" ht="15">
      <c r="A31" s="1">
        <v>30</v>
      </c>
      <c r="B31" s="91" t="s">
        <v>122</v>
      </c>
      <c r="C31" s="10">
        <v>979</v>
      </c>
      <c r="D31" s="14">
        <v>941</v>
      </c>
      <c r="E31" s="11">
        <v>939</v>
      </c>
      <c r="F31" s="41">
        <f t="shared" si="0"/>
        <v>0.0008940481529193671</v>
      </c>
      <c r="G31" s="41">
        <f t="shared" si="1"/>
        <v>-0.04085801838610827</v>
      </c>
      <c r="H31" s="10">
        <f t="shared" si="2"/>
        <v>-40</v>
      </c>
      <c r="I31" s="35">
        <f t="shared" si="3"/>
        <v>0.0004483048472961614</v>
      </c>
      <c r="J31" s="11">
        <v>944.7817</v>
      </c>
      <c r="K31" s="14">
        <v>937.7265</v>
      </c>
      <c r="L31" s="35">
        <f t="shared" si="4"/>
        <v>-0.007467545148260189</v>
      </c>
      <c r="M31" s="14">
        <f t="shared" si="5"/>
        <v>-7.0552000000000135</v>
      </c>
    </row>
    <row r="32" spans="1:13" ht="15">
      <c r="A32" s="1">
        <v>31</v>
      </c>
      <c r="B32" s="91" t="s">
        <v>123</v>
      </c>
      <c r="C32" s="10">
        <v>35682</v>
      </c>
      <c r="D32" s="14">
        <v>33201</v>
      </c>
      <c r="E32" s="11">
        <v>32902</v>
      </c>
      <c r="F32" s="41">
        <f t="shared" si="0"/>
        <v>0.03132691408663793</v>
      </c>
      <c r="G32" s="41">
        <f t="shared" si="1"/>
        <v>-0.0779104310296508</v>
      </c>
      <c r="H32" s="10">
        <f t="shared" si="2"/>
        <v>-2780</v>
      </c>
      <c r="I32" s="35">
        <f t="shared" si="3"/>
        <v>0.031157186887083216</v>
      </c>
      <c r="J32" s="11">
        <v>33561.58</v>
      </c>
      <c r="K32" s="14">
        <v>33122.76</v>
      </c>
      <c r="L32" s="35">
        <f t="shared" si="4"/>
        <v>-0.013075069767275549</v>
      </c>
      <c r="M32" s="14">
        <f t="shared" si="5"/>
        <v>-438.8199999999997</v>
      </c>
    </row>
    <row r="33" spans="1:13" ht="15">
      <c r="A33" s="1">
        <v>32</v>
      </c>
      <c r="B33" s="91" t="s">
        <v>124</v>
      </c>
      <c r="C33" s="10">
        <v>9652</v>
      </c>
      <c r="D33" s="14">
        <v>8591</v>
      </c>
      <c r="E33" s="11">
        <v>8571</v>
      </c>
      <c r="F33" s="41">
        <f t="shared" si="0"/>
        <v>0.008160688731279973</v>
      </c>
      <c r="G33" s="41">
        <f t="shared" si="1"/>
        <v>-0.11199751346871115</v>
      </c>
      <c r="H33" s="10">
        <f t="shared" si="2"/>
        <v>-1081</v>
      </c>
      <c r="I33" s="35">
        <f t="shared" si="3"/>
        <v>0.012115438498178761</v>
      </c>
      <c r="J33" s="11">
        <v>8731.111</v>
      </c>
      <c r="K33" s="14">
        <v>8671.216</v>
      </c>
      <c r="L33" s="35">
        <f t="shared" si="4"/>
        <v>-0.006859951728938096</v>
      </c>
      <c r="M33" s="14">
        <f t="shared" si="5"/>
        <v>-59.89500000000044</v>
      </c>
    </row>
    <row r="34" spans="1:13" ht="15">
      <c r="A34" s="1">
        <v>33</v>
      </c>
      <c r="B34" s="91" t="s">
        <v>125</v>
      </c>
      <c r="C34" s="10">
        <v>43541</v>
      </c>
      <c r="D34" s="14">
        <v>41927</v>
      </c>
      <c r="E34" s="11">
        <v>41629</v>
      </c>
      <c r="F34" s="41">
        <f aca="true" t="shared" si="6" ref="F34:F65">E34/$E$83</f>
        <v>0.03963613477942528</v>
      </c>
      <c r="G34" s="41">
        <f aca="true" t="shared" si="7" ref="G34:G65">(E34-C34)/C34</f>
        <v>-0.04391263406903838</v>
      </c>
      <c r="H34" s="10">
        <f aca="true" t="shared" si="8" ref="H34:H65">E34-C34</f>
        <v>-1912</v>
      </c>
      <c r="I34" s="35">
        <f aca="true" t="shared" si="9" ref="I34:I65">H34/$H$83</f>
        <v>0.021428971700756513</v>
      </c>
      <c r="J34" s="11">
        <v>42253.23</v>
      </c>
      <c r="K34" s="14">
        <v>41735.92</v>
      </c>
      <c r="L34" s="35">
        <f aca="true" t="shared" si="10" ref="L34:L65">(K34-J34)/J34</f>
        <v>-0.01224308768820762</v>
      </c>
      <c r="M34" s="14">
        <f aca="true" t="shared" si="11" ref="M34:M65">K34-J34</f>
        <v>-517.310000000005</v>
      </c>
    </row>
    <row r="35" spans="1:13" ht="15">
      <c r="A35" s="1">
        <v>34</v>
      </c>
      <c r="B35" s="91" t="s">
        <v>126</v>
      </c>
      <c r="C35" s="10">
        <v>7810</v>
      </c>
      <c r="D35" s="14">
        <v>7753</v>
      </c>
      <c r="E35" s="11">
        <v>7715</v>
      </c>
      <c r="F35" s="41">
        <f t="shared" si="6"/>
        <v>0.0073456671989061955</v>
      </c>
      <c r="G35" s="41">
        <f t="shared" si="7"/>
        <v>-0.012163892445582587</v>
      </c>
      <c r="H35" s="10">
        <f t="shared" si="8"/>
        <v>-95</v>
      </c>
      <c r="I35" s="35">
        <f t="shared" si="9"/>
        <v>0.0010647240123283833</v>
      </c>
      <c r="J35" s="11">
        <v>7542.32</v>
      </c>
      <c r="K35" s="14">
        <v>8115.49</v>
      </c>
      <c r="L35" s="35">
        <f t="shared" si="10"/>
        <v>0.07599385865357079</v>
      </c>
      <c r="M35" s="14">
        <f t="shared" si="11"/>
        <v>573.1700000000001</v>
      </c>
    </row>
    <row r="36" spans="1:13" ht="15">
      <c r="A36" s="1">
        <v>35</v>
      </c>
      <c r="B36" s="91" t="s">
        <v>127</v>
      </c>
      <c r="C36" s="10">
        <v>34057</v>
      </c>
      <c r="D36" s="14">
        <v>33588</v>
      </c>
      <c r="E36" s="11">
        <v>33523</v>
      </c>
      <c r="F36" s="41">
        <f t="shared" si="6"/>
        <v>0.03191818554879227</v>
      </c>
      <c r="G36" s="41">
        <f t="shared" si="7"/>
        <v>-0.01567959597145961</v>
      </c>
      <c r="H36" s="10">
        <f t="shared" si="8"/>
        <v>-534</v>
      </c>
      <c r="I36" s="35">
        <f t="shared" si="9"/>
        <v>0.005984869711403755</v>
      </c>
      <c r="J36" s="11">
        <v>34256.07</v>
      </c>
      <c r="K36" s="14">
        <v>34015.53</v>
      </c>
      <c r="L36" s="35">
        <f t="shared" si="10"/>
        <v>-0.007021821242191555</v>
      </c>
      <c r="M36" s="14">
        <f t="shared" si="11"/>
        <v>-240.54000000000087</v>
      </c>
    </row>
    <row r="37" spans="1:13" ht="15">
      <c r="A37" s="1">
        <v>36</v>
      </c>
      <c r="B37" s="91" t="s">
        <v>128</v>
      </c>
      <c r="C37" s="10">
        <v>5669</v>
      </c>
      <c r="D37" s="14">
        <v>5697</v>
      </c>
      <c r="E37" s="11">
        <v>5689</v>
      </c>
      <c r="F37" s="41">
        <f t="shared" si="6"/>
        <v>0.005416655955227135</v>
      </c>
      <c r="G37" s="41">
        <f t="shared" si="7"/>
        <v>0.0035279590756747223</v>
      </c>
      <c r="H37" s="10">
        <f t="shared" si="8"/>
        <v>20</v>
      </c>
      <c r="I37" s="35">
        <f t="shared" si="9"/>
        <v>-0.0002241524236480807</v>
      </c>
      <c r="J37" s="11">
        <v>5823.826</v>
      </c>
      <c r="K37" s="14">
        <v>5824.171</v>
      </c>
      <c r="L37" s="35">
        <f t="shared" si="10"/>
        <v>5.923940722134464E-05</v>
      </c>
      <c r="M37" s="14">
        <f t="shared" si="11"/>
        <v>0.34500000000025466</v>
      </c>
    </row>
    <row r="38" spans="1:13" ht="15">
      <c r="A38" s="1">
        <v>37</v>
      </c>
      <c r="B38" s="91" t="s">
        <v>129</v>
      </c>
      <c r="C38" s="10">
        <v>14294</v>
      </c>
      <c r="D38" s="14">
        <v>13071</v>
      </c>
      <c r="E38" s="11">
        <v>12998</v>
      </c>
      <c r="F38" s="41">
        <f t="shared" si="6"/>
        <v>0.012375759203030814</v>
      </c>
      <c r="G38" s="41">
        <f t="shared" si="7"/>
        <v>-0.0906674129005177</v>
      </c>
      <c r="H38" s="10">
        <f t="shared" si="8"/>
        <v>-1296</v>
      </c>
      <c r="I38" s="35">
        <f t="shared" si="9"/>
        <v>0.014525077052395629</v>
      </c>
      <c r="J38" s="11">
        <v>13226.61</v>
      </c>
      <c r="K38" s="14">
        <v>13037.42</v>
      </c>
      <c r="L38" s="35">
        <f t="shared" si="10"/>
        <v>-0.014303740716631132</v>
      </c>
      <c r="M38" s="14">
        <f t="shared" si="11"/>
        <v>-189.1900000000005</v>
      </c>
    </row>
    <row r="39" spans="1:13" ht="15">
      <c r="A39" s="1">
        <v>38</v>
      </c>
      <c r="B39" s="91" t="s">
        <v>130</v>
      </c>
      <c r="C39" s="10">
        <v>16911</v>
      </c>
      <c r="D39" s="14">
        <v>15424</v>
      </c>
      <c r="E39" s="11">
        <v>15340</v>
      </c>
      <c r="F39" s="41">
        <f t="shared" si="6"/>
        <v>0.014605642881558138</v>
      </c>
      <c r="G39" s="41">
        <f t="shared" si="7"/>
        <v>-0.09289811365383478</v>
      </c>
      <c r="H39" s="10">
        <f t="shared" si="8"/>
        <v>-1571</v>
      </c>
      <c r="I39" s="35">
        <f t="shared" si="9"/>
        <v>0.01760717287755674</v>
      </c>
      <c r="J39" s="11">
        <v>15569.94</v>
      </c>
      <c r="K39" s="14">
        <v>15369.98</v>
      </c>
      <c r="L39" s="35">
        <f t="shared" si="10"/>
        <v>-0.012842695604478947</v>
      </c>
      <c r="M39" s="14">
        <f t="shared" si="11"/>
        <v>-199.96000000000095</v>
      </c>
    </row>
    <row r="40" spans="1:13" ht="15">
      <c r="A40" s="1">
        <v>39</v>
      </c>
      <c r="B40" s="91" t="s">
        <v>131</v>
      </c>
      <c r="C40" s="10">
        <v>6611</v>
      </c>
      <c r="D40" s="14">
        <v>6452</v>
      </c>
      <c r="E40" s="11">
        <v>6413</v>
      </c>
      <c r="F40" s="41">
        <f t="shared" si="6"/>
        <v>0.0061059965970946765</v>
      </c>
      <c r="G40" s="41">
        <f t="shared" si="7"/>
        <v>-0.029950083194675542</v>
      </c>
      <c r="H40" s="10">
        <f t="shared" si="8"/>
        <v>-198</v>
      </c>
      <c r="I40" s="35">
        <f t="shared" si="9"/>
        <v>0.0022191089941159987</v>
      </c>
      <c r="J40" s="11">
        <v>6582.227</v>
      </c>
      <c r="K40" s="14">
        <v>6562.181</v>
      </c>
      <c r="L40" s="35">
        <f t="shared" si="10"/>
        <v>-0.0030454738191193157</v>
      </c>
      <c r="M40" s="14">
        <f t="shared" si="11"/>
        <v>-20.046000000000276</v>
      </c>
    </row>
    <row r="41" spans="1:13" ht="15">
      <c r="A41" s="1">
        <v>40</v>
      </c>
      <c r="B41" s="91" t="s">
        <v>132</v>
      </c>
      <c r="C41" s="10">
        <v>6059</v>
      </c>
      <c r="D41" s="14">
        <v>5206</v>
      </c>
      <c r="E41" s="11">
        <v>5175</v>
      </c>
      <c r="F41" s="41">
        <f t="shared" si="6"/>
        <v>0.004927262184619516</v>
      </c>
      <c r="G41" s="41">
        <f t="shared" si="7"/>
        <v>-0.14589866314573363</v>
      </c>
      <c r="H41" s="10">
        <f t="shared" si="8"/>
        <v>-884</v>
      </c>
      <c r="I41" s="35">
        <f t="shared" si="9"/>
        <v>0.009907537125245166</v>
      </c>
      <c r="J41" s="11">
        <v>5315.143</v>
      </c>
      <c r="K41" s="14">
        <v>5273.603</v>
      </c>
      <c r="L41" s="35">
        <f t="shared" si="10"/>
        <v>-0.007815405907235227</v>
      </c>
      <c r="M41" s="14">
        <f t="shared" si="11"/>
        <v>-41.539999999999964</v>
      </c>
    </row>
    <row r="42" spans="1:13" ht="15">
      <c r="A42" s="1">
        <v>41</v>
      </c>
      <c r="B42" s="91" t="s">
        <v>133</v>
      </c>
      <c r="C42" s="10">
        <v>4916</v>
      </c>
      <c r="D42" s="14">
        <v>4002</v>
      </c>
      <c r="E42" s="11">
        <v>3949</v>
      </c>
      <c r="F42" s="41">
        <f t="shared" si="6"/>
        <v>0.003759953307644921</v>
      </c>
      <c r="G42" s="41">
        <f t="shared" si="7"/>
        <v>-0.1967046379170057</v>
      </c>
      <c r="H42" s="10">
        <f t="shared" si="8"/>
        <v>-967</v>
      </c>
      <c r="I42" s="35">
        <f t="shared" si="9"/>
        <v>0.010837769683384702</v>
      </c>
      <c r="J42" s="11">
        <v>3966.579</v>
      </c>
      <c r="K42" s="14">
        <v>3887.228</v>
      </c>
      <c r="L42" s="35">
        <f t="shared" si="10"/>
        <v>-0.020004895906523004</v>
      </c>
      <c r="M42" s="14">
        <f t="shared" si="11"/>
        <v>-79.35100000000011</v>
      </c>
    </row>
    <row r="43" spans="1:13" ht="15">
      <c r="A43" s="1">
        <v>42</v>
      </c>
      <c r="B43" s="91" t="s">
        <v>134</v>
      </c>
      <c r="C43" s="10">
        <v>61631</v>
      </c>
      <c r="D43" s="14">
        <v>57320</v>
      </c>
      <c r="E43" s="11">
        <v>57013</v>
      </c>
      <c r="F43" s="41">
        <f t="shared" si="6"/>
        <v>0.054283671291152163</v>
      </c>
      <c r="G43" s="41">
        <f t="shared" si="7"/>
        <v>-0.07492982427674384</v>
      </c>
      <c r="H43" s="10">
        <f t="shared" si="8"/>
        <v>-4618</v>
      </c>
      <c r="I43" s="35">
        <f t="shared" si="9"/>
        <v>0.051756794620341835</v>
      </c>
      <c r="J43" s="11">
        <v>58271.45</v>
      </c>
      <c r="K43" s="14">
        <v>57565.3</v>
      </c>
      <c r="L43" s="35">
        <f t="shared" si="10"/>
        <v>-0.01211828433992966</v>
      </c>
      <c r="M43" s="14">
        <f t="shared" si="11"/>
        <v>-706.1499999999942</v>
      </c>
    </row>
    <row r="44" spans="1:13" ht="15">
      <c r="A44" s="1">
        <v>43</v>
      </c>
      <c r="B44" s="91" t="s">
        <v>135</v>
      </c>
      <c r="C44" s="10">
        <v>13025</v>
      </c>
      <c r="D44" s="14">
        <v>11361</v>
      </c>
      <c r="E44" s="11">
        <v>11335</v>
      </c>
      <c r="F44" s="41">
        <f t="shared" si="6"/>
        <v>0.010792370408243905</v>
      </c>
      <c r="G44" s="41">
        <f t="shared" si="7"/>
        <v>-0.12975047984644913</v>
      </c>
      <c r="H44" s="10">
        <f t="shared" si="8"/>
        <v>-1690</v>
      </c>
      <c r="I44" s="35">
        <f t="shared" si="9"/>
        <v>0.018940879798262818</v>
      </c>
      <c r="J44" s="11">
        <v>11480.91</v>
      </c>
      <c r="K44" s="14">
        <v>11268.66</v>
      </c>
      <c r="L44" s="35">
        <f t="shared" si="10"/>
        <v>-0.01848721050857467</v>
      </c>
      <c r="M44" s="14">
        <f t="shared" si="11"/>
        <v>-212.25</v>
      </c>
    </row>
    <row r="45" spans="1:13" ht="15">
      <c r="A45" s="1">
        <v>44</v>
      </c>
      <c r="B45" s="91" t="s">
        <v>136</v>
      </c>
      <c r="C45" s="10">
        <v>20122</v>
      </c>
      <c r="D45" s="14">
        <v>17998</v>
      </c>
      <c r="E45" s="11">
        <v>17911</v>
      </c>
      <c r="F45" s="41">
        <f t="shared" si="6"/>
        <v>0.017053563862554615</v>
      </c>
      <c r="G45" s="41">
        <f t="shared" si="7"/>
        <v>-0.10987973362488818</v>
      </c>
      <c r="H45" s="10">
        <f t="shared" si="8"/>
        <v>-2211</v>
      </c>
      <c r="I45" s="35">
        <f t="shared" si="9"/>
        <v>0.02478005043429532</v>
      </c>
      <c r="J45" s="11">
        <v>18309.56</v>
      </c>
      <c r="K45" s="14">
        <v>18070.67</v>
      </c>
      <c r="L45" s="35">
        <f t="shared" si="10"/>
        <v>-0.013047282403291125</v>
      </c>
      <c r="M45" s="14">
        <f t="shared" si="11"/>
        <v>-238.89000000000306</v>
      </c>
    </row>
    <row r="46" spans="1:13" ht="15">
      <c r="A46" s="1">
        <v>45</v>
      </c>
      <c r="B46" s="91" t="s">
        <v>137</v>
      </c>
      <c r="C46" s="10">
        <v>49828</v>
      </c>
      <c r="D46" s="14">
        <v>48235</v>
      </c>
      <c r="E46" s="11">
        <v>48025</v>
      </c>
      <c r="F46" s="41">
        <f t="shared" si="6"/>
        <v>0.04572594520122748</v>
      </c>
      <c r="G46" s="41">
        <f t="shared" si="7"/>
        <v>-0.03618447459259854</v>
      </c>
      <c r="H46" s="10">
        <f t="shared" si="8"/>
        <v>-1803</v>
      </c>
      <c r="I46" s="35">
        <f t="shared" si="9"/>
        <v>0.020207340991874476</v>
      </c>
      <c r="J46" s="11">
        <v>49668.62</v>
      </c>
      <c r="K46" s="14">
        <v>48863.08</v>
      </c>
      <c r="L46" s="35">
        <f t="shared" si="10"/>
        <v>-0.01621828832772082</v>
      </c>
      <c r="M46" s="14">
        <f t="shared" si="11"/>
        <v>-805.5400000000009</v>
      </c>
    </row>
    <row r="47" spans="1:13" ht="15">
      <c r="A47" s="1">
        <v>46</v>
      </c>
      <c r="B47" s="91" t="s">
        <v>138</v>
      </c>
      <c r="C47" s="10">
        <v>15381</v>
      </c>
      <c r="D47" s="14">
        <v>14627</v>
      </c>
      <c r="E47" s="11">
        <v>14468</v>
      </c>
      <c r="F47" s="41">
        <f t="shared" si="6"/>
        <v>0.01377538730185027</v>
      </c>
      <c r="G47" s="41">
        <f t="shared" si="7"/>
        <v>-0.059358949353097976</v>
      </c>
      <c r="H47" s="10">
        <f t="shared" si="8"/>
        <v>-913</v>
      </c>
      <c r="I47" s="35">
        <f t="shared" si="9"/>
        <v>0.010232558139534883</v>
      </c>
      <c r="J47" s="11">
        <v>14749.82</v>
      </c>
      <c r="K47" s="14">
        <v>14688.47</v>
      </c>
      <c r="L47" s="35">
        <f t="shared" si="10"/>
        <v>-0.0041593727923459655</v>
      </c>
      <c r="M47" s="14">
        <f t="shared" si="11"/>
        <v>-61.350000000000364</v>
      </c>
    </row>
    <row r="48" spans="1:13" ht="15">
      <c r="A48" s="1">
        <v>47</v>
      </c>
      <c r="B48" s="91" t="s">
        <v>139</v>
      </c>
      <c r="C48" s="10">
        <v>10667</v>
      </c>
      <c r="D48" s="14">
        <v>10731</v>
      </c>
      <c r="E48" s="11">
        <v>10679</v>
      </c>
      <c r="F48" s="41">
        <f t="shared" si="6"/>
        <v>0.010167774467546242</v>
      </c>
      <c r="G48" s="41">
        <f t="shared" si="7"/>
        <v>0.0011249648448485984</v>
      </c>
      <c r="H48" s="10">
        <f t="shared" si="8"/>
        <v>12</v>
      </c>
      <c r="I48" s="35">
        <f t="shared" si="9"/>
        <v>-0.0001344914541888484</v>
      </c>
      <c r="J48" s="11">
        <v>10787.76</v>
      </c>
      <c r="K48" s="14">
        <v>10785.28</v>
      </c>
      <c r="L48" s="35">
        <f t="shared" si="10"/>
        <v>-0.00022989017182432344</v>
      </c>
      <c r="M48" s="14">
        <f t="shared" si="11"/>
        <v>-2.4799999999995634</v>
      </c>
    </row>
    <row r="49" spans="1:13" ht="15">
      <c r="A49" s="1">
        <v>48</v>
      </c>
      <c r="B49" s="91" t="s">
        <v>140</v>
      </c>
      <c r="C49" s="10">
        <v>18309</v>
      </c>
      <c r="D49" s="14">
        <v>17359</v>
      </c>
      <c r="E49" s="11">
        <v>17180</v>
      </c>
      <c r="F49" s="41">
        <f t="shared" si="6"/>
        <v>0.01635755832497841</v>
      </c>
      <c r="G49" s="41">
        <f t="shared" si="7"/>
        <v>-0.0616636626795565</v>
      </c>
      <c r="H49" s="10">
        <f t="shared" si="8"/>
        <v>-1129</v>
      </c>
      <c r="I49" s="35">
        <f t="shared" si="9"/>
        <v>0.012653404314934155</v>
      </c>
      <c r="J49" s="11">
        <v>17451.88</v>
      </c>
      <c r="K49" s="14">
        <v>17288.52</v>
      </c>
      <c r="L49" s="35">
        <f t="shared" si="10"/>
        <v>-0.009360596107697312</v>
      </c>
      <c r="M49" s="14">
        <f t="shared" si="11"/>
        <v>-163.36000000000058</v>
      </c>
    </row>
    <row r="50" spans="1:13" ht="15">
      <c r="A50" s="1">
        <v>49</v>
      </c>
      <c r="B50" s="91" t="s">
        <v>141</v>
      </c>
      <c r="C50" s="10">
        <v>4095</v>
      </c>
      <c r="D50" s="14">
        <v>3802</v>
      </c>
      <c r="E50" s="11">
        <v>3769</v>
      </c>
      <c r="F50" s="41">
        <f t="shared" si="6"/>
        <v>0.003588570275136416</v>
      </c>
      <c r="G50" s="41">
        <f t="shared" si="7"/>
        <v>-0.0796092796092796</v>
      </c>
      <c r="H50" s="10">
        <f t="shared" si="8"/>
        <v>-326</v>
      </c>
      <c r="I50" s="35">
        <f t="shared" si="9"/>
        <v>0.0036536845054637155</v>
      </c>
      <c r="J50" s="11">
        <v>3855.875</v>
      </c>
      <c r="K50" s="14">
        <v>3873.604</v>
      </c>
      <c r="L50" s="35">
        <f t="shared" si="10"/>
        <v>0.00459791876033321</v>
      </c>
      <c r="M50" s="14">
        <f t="shared" si="11"/>
        <v>17.728999999999814</v>
      </c>
    </row>
    <row r="51" spans="1:13" ht="15">
      <c r="A51" s="1">
        <v>50</v>
      </c>
      <c r="B51" s="91" t="s">
        <v>142</v>
      </c>
      <c r="C51" s="10">
        <v>11931</v>
      </c>
      <c r="D51" s="14">
        <v>10601</v>
      </c>
      <c r="E51" s="11">
        <v>10552</v>
      </c>
      <c r="F51" s="41">
        <f t="shared" si="6"/>
        <v>0.01004685421683191</v>
      </c>
      <c r="G51" s="41">
        <f t="shared" si="7"/>
        <v>-0.11558125890537256</v>
      </c>
      <c r="H51" s="10">
        <f t="shared" si="8"/>
        <v>-1379</v>
      </c>
      <c r="I51" s="35">
        <f t="shared" si="9"/>
        <v>0.015455309610535164</v>
      </c>
      <c r="J51" s="11">
        <v>10648.3</v>
      </c>
      <c r="K51" s="14">
        <v>10482.61</v>
      </c>
      <c r="L51" s="35">
        <f t="shared" si="10"/>
        <v>-0.015560230271498615</v>
      </c>
      <c r="M51" s="14">
        <f t="shared" si="11"/>
        <v>-165.6899999999987</v>
      </c>
    </row>
    <row r="52" spans="1:13" ht="15">
      <c r="A52" s="1">
        <v>51</v>
      </c>
      <c r="B52" s="91" t="s">
        <v>143</v>
      </c>
      <c r="C52" s="10">
        <v>14949</v>
      </c>
      <c r="D52" s="14">
        <v>14760</v>
      </c>
      <c r="E52" s="11">
        <v>14751</v>
      </c>
      <c r="F52" s="41">
        <f t="shared" si="6"/>
        <v>0.014044839514071976</v>
      </c>
      <c r="G52" s="41">
        <f t="shared" si="7"/>
        <v>-0.013245033112582781</v>
      </c>
      <c r="H52" s="10">
        <f t="shared" si="8"/>
        <v>-198</v>
      </c>
      <c r="I52" s="35">
        <f t="shared" si="9"/>
        <v>0.0022191089941159987</v>
      </c>
      <c r="J52" s="11">
        <v>14786.75</v>
      </c>
      <c r="K52" s="14">
        <v>14723.37</v>
      </c>
      <c r="L52" s="35">
        <f t="shared" si="10"/>
        <v>-0.004286269802356786</v>
      </c>
      <c r="M52" s="14">
        <f t="shared" si="11"/>
        <v>-63.3799999999992</v>
      </c>
    </row>
    <row r="53" spans="1:13" ht="15">
      <c r="A53" s="1">
        <v>52</v>
      </c>
      <c r="B53" s="91" t="s">
        <v>144</v>
      </c>
      <c r="C53" s="10">
        <v>22634</v>
      </c>
      <c r="D53" s="14">
        <v>19112</v>
      </c>
      <c r="E53" s="11">
        <v>18874</v>
      </c>
      <c r="F53" s="41">
        <f t="shared" si="6"/>
        <v>0.017970463086475118</v>
      </c>
      <c r="G53" s="41">
        <f t="shared" si="7"/>
        <v>-0.1661217637182999</v>
      </c>
      <c r="H53" s="10">
        <f t="shared" si="8"/>
        <v>-3760</v>
      </c>
      <c r="I53" s="35">
        <f t="shared" si="9"/>
        <v>0.04214065564583917</v>
      </c>
      <c r="J53" s="11">
        <v>19900.78</v>
      </c>
      <c r="K53" s="14">
        <v>19356.36</v>
      </c>
      <c r="L53" s="35">
        <f t="shared" si="10"/>
        <v>-0.027356716671406763</v>
      </c>
      <c r="M53" s="14">
        <f t="shared" si="11"/>
        <v>-544.4199999999983</v>
      </c>
    </row>
    <row r="54" spans="1:13" ht="15">
      <c r="A54" s="1">
        <v>53</v>
      </c>
      <c r="B54" s="91" t="s">
        <v>145</v>
      </c>
      <c r="C54" s="10">
        <v>14420</v>
      </c>
      <c r="D54" s="14">
        <v>13358</v>
      </c>
      <c r="E54" s="11">
        <v>13057</v>
      </c>
      <c r="F54" s="41">
        <f t="shared" si="6"/>
        <v>0.012431934752575268</v>
      </c>
      <c r="G54" s="41">
        <f t="shared" si="7"/>
        <v>-0.09452149791955618</v>
      </c>
      <c r="H54" s="10">
        <f t="shared" si="8"/>
        <v>-1363</v>
      </c>
      <c r="I54" s="35">
        <f t="shared" si="9"/>
        <v>0.0152759876716167</v>
      </c>
      <c r="J54" s="11">
        <v>13598.46</v>
      </c>
      <c r="K54" s="14">
        <v>13217.63</v>
      </c>
      <c r="L54" s="35">
        <f t="shared" si="10"/>
        <v>-0.028005377079463406</v>
      </c>
      <c r="M54" s="14">
        <f t="shared" si="11"/>
        <v>-380.8299999999999</v>
      </c>
    </row>
    <row r="55" spans="1:13" ht="15">
      <c r="A55" s="1">
        <v>54</v>
      </c>
      <c r="B55" s="91" t="s">
        <v>146</v>
      </c>
      <c r="C55" s="10">
        <v>18953</v>
      </c>
      <c r="D55" s="14">
        <v>16560</v>
      </c>
      <c r="E55" s="11">
        <v>16381</v>
      </c>
      <c r="F55" s="41">
        <f t="shared" si="6"/>
        <v>0.015596808086232325</v>
      </c>
      <c r="G55" s="41">
        <f t="shared" si="7"/>
        <v>-0.13570411016725584</v>
      </c>
      <c r="H55" s="10">
        <f t="shared" si="8"/>
        <v>-2572</v>
      </c>
      <c r="I55" s="35">
        <f t="shared" si="9"/>
        <v>0.028826001681143177</v>
      </c>
      <c r="J55" s="11">
        <v>16679.44</v>
      </c>
      <c r="K55" s="14">
        <v>16490.89</v>
      </c>
      <c r="L55" s="35">
        <f t="shared" si="10"/>
        <v>-0.011304336356616247</v>
      </c>
      <c r="M55" s="14">
        <f t="shared" si="11"/>
        <v>-188.54999999999927</v>
      </c>
    </row>
    <row r="56" spans="1:13" ht="15">
      <c r="A56" s="1">
        <v>55</v>
      </c>
      <c r="B56" s="91" t="s">
        <v>147</v>
      </c>
      <c r="C56" s="10">
        <v>40283</v>
      </c>
      <c r="D56" s="14">
        <v>35978</v>
      </c>
      <c r="E56" s="11">
        <v>35623</v>
      </c>
      <c r="F56" s="41">
        <f t="shared" si="6"/>
        <v>0.0339176542613915</v>
      </c>
      <c r="G56" s="41">
        <f t="shared" si="7"/>
        <v>-0.115681553012437</v>
      </c>
      <c r="H56" s="10">
        <f t="shared" si="8"/>
        <v>-4660</v>
      </c>
      <c r="I56" s="35">
        <f t="shared" si="9"/>
        <v>0.0522275147100028</v>
      </c>
      <c r="J56" s="11">
        <v>36591.96</v>
      </c>
      <c r="K56" s="14">
        <v>36087.7</v>
      </c>
      <c r="L56" s="35">
        <f t="shared" si="10"/>
        <v>-0.013780622847204743</v>
      </c>
      <c r="M56" s="14">
        <f t="shared" si="11"/>
        <v>-504.26000000000204</v>
      </c>
    </row>
    <row r="57" spans="1:13" ht="15">
      <c r="A57" s="1">
        <v>56</v>
      </c>
      <c r="B57" s="91" t="s">
        <v>148</v>
      </c>
      <c r="C57" s="10">
        <v>3353</v>
      </c>
      <c r="D57" s="14">
        <v>2930</v>
      </c>
      <c r="E57" s="11">
        <v>2919</v>
      </c>
      <c r="F57" s="41">
        <f t="shared" si="6"/>
        <v>0.002779261510512921</v>
      </c>
      <c r="G57" s="41">
        <f t="shared" si="7"/>
        <v>-0.12943632567849686</v>
      </c>
      <c r="H57" s="10">
        <f t="shared" si="8"/>
        <v>-434</v>
      </c>
      <c r="I57" s="35">
        <f t="shared" si="9"/>
        <v>0.004864107593163351</v>
      </c>
      <c r="J57" s="11">
        <v>2906.341</v>
      </c>
      <c r="K57" s="14">
        <v>2914.989</v>
      </c>
      <c r="L57" s="35">
        <f t="shared" si="10"/>
        <v>0.0029755627436698373</v>
      </c>
      <c r="M57" s="14">
        <f t="shared" si="11"/>
        <v>8.648000000000138</v>
      </c>
    </row>
    <row r="58" spans="1:13" ht="15">
      <c r="A58" s="1">
        <v>57</v>
      </c>
      <c r="B58" s="91" t="s">
        <v>149</v>
      </c>
      <c r="C58" s="10">
        <v>5529</v>
      </c>
      <c r="D58" s="14">
        <v>4873</v>
      </c>
      <c r="E58" s="11">
        <v>4876</v>
      </c>
      <c r="F58" s="41">
        <f t="shared" si="6"/>
        <v>0.004642575925063721</v>
      </c>
      <c r="G58" s="41">
        <f t="shared" si="7"/>
        <v>-0.11810453969976488</v>
      </c>
      <c r="H58" s="10">
        <f t="shared" si="8"/>
        <v>-653</v>
      </c>
      <c r="I58" s="35">
        <f t="shared" si="9"/>
        <v>0.007318576632109834</v>
      </c>
      <c r="J58" s="11">
        <v>4908.518</v>
      </c>
      <c r="K58" s="14">
        <v>4875.421</v>
      </c>
      <c r="L58" s="35">
        <f t="shared" si="10"/>
        <v>-0.0067427683875254715</v>
      </c>
      <c r="M58" s="14">
        <f t="shared" si="11"/>
        <v>-33.09699999999975</v>
      </c>
    </row>
    <row r="59" spans="1:13" ht="15">
      <c r="A59" s="1">
        <v>58</v>
      </c>
      <c r="B59" s="91" t="s">
        <v>150</v>
      </c>
      <c r="C59" s="10">
        <v>19661</v>
      </c>
      <c r="D59" s="14">
        <v>18027</v>
      </c>
      <c r="E59" s="11">
        <v>17846</v>
      </c>
      <c r="F59" s="41">
        <f t="shared" si="6"/>
        <v>0.01699167554525988</v>
      </c>
      <c r="G59" s="41">
        <f t="shared" si="7"/>
        <v>-0.09231473475408168</v>
      </c>
      <c r="H59" s="10">
        <f t="shared" si="8"/>
        <v>-1815</v>
      </c>
      <c r="I59" s="35">
        <f t="shared" si="9"/>
        <v>0.020341832446063322</v>
      </c>
      <c r="J59" s="11">
        <v>18180.12</v>
      </c>
      <c r="K59" s="14">
        <v>17958.25</v>
      </c>
      <c r="L59" s="35">
        <f t="shared" si="10"/>
        <v>-0.012203989852652182</v>
      </c>
      <c r="M59" s="14">
        <f t="shared" si="11"/>
        <v>-221.86999999999898</v>
      </c>
    </row>
    <row r="60" spans="1:13" ht="15">
      <c r="A60" s="1">
        <v>59</v>
      </c>
      <c r="B60" s="91" t="s">
        <v>151</v>
      </c>
      <c r="C60" s="10">
        <v>10875</v>
      </c>
      <c r="D60" s="14">
        <v>10033</v>
      </c>
      <c r="E60" s="11">
        <v>9949</v>
      </c>
      <c r="F60" s="41">
        <f t="shared" si="6"/>
        <v>0.009472721057928417</v>
      </c>
      <c r="G60" s="41">
        <f t="shared" si="7"/>
        <v>-0.08514942528735632</v>
      </c>
      <c r="H60" s="10">
        <f t="shared" si="8"/>
        <v>-926</v>
      </c>
      <c r="I60" s="35">
        <f t="shared" si="9"/>
        <v>0.010378257214906136</v>
      </c>
      <c r="J60" s="11">
        <v>10257.46</v>
      </c>
      <c r="K60" s="14">
        <v>10223.23</v>
      </c>
      <c r="L60" s="35">
        <f t="shared" si="10"/>
        <v>-0.0033370834495089004</v>
      </c>
      <c r="M60" s="14">
        <f t="shared" si="11"/>
        <v>-34.22999999999956</v>
      </c>
    </row>
    <row r="61" spans="1:13" ht="15">
      <c r="A61" s="1">
        <v>60</v>
      </c>
      <c r="B61" s="91" t="s">
        <v>152</v>
      </c>
      <c r="C61" s="10">
        <v>16759</v>
      </c>
      <c r="D61" s="14">
        <v>15086</v>
      </c>
      <c r="E61" s="11">
        <v>14976</v>
      </c>
      <c r="F61" s="41">
        <f t="shared" si="6"/>
        <v>0.014259068304707606</v>
      </c>
      <c r="G61" s="41">
        <f t="shared" si="7"/>
        <v>-0.1063905960976192</v>
      </c>
      <c r="H61" s="10">
        <f t="shared" si="8"/>
        <v>-1783</v>
      </c>
      <c r="I61" s="35">
        <f t="shared" si="9"/>
        <v>0.019983188568226395</v>
      </c>
      <c r="J61" s="11">
        <v>15274.29</v>
      </c>
      <c r="K61" s="14">
        <v>15146.52</v>
      </c>
      <c r="L61" s="35">
        <f t="shared" si="10"/>
        <v>-0.008365036934613683</v>
      </c>
      <c r="M61" s="14">
        <f t="shared" si="11"/>
        <v>-127.77000000000044</v>
      </c>
    </row>
    <row r="62" spans="1:13" ht="15">
      <c r="A62" s="1">
        <v>61</v>
      </c>
      <c r="B62" s="91" t="s">
        <v>153</v>
      </c>
      <c r="C62" s="10">
        <v>11809</v>
      </c>
      <c r="D62" s="14">
        <v>9941</v>
      </c>
      <c r="E62" s="11">
        <v>9863</v>
      </c>
      <c r="F62" s="41">
        <f t="shared" si="6"/>
        <v>0.009390838053507686</v>
      </c>
      <c r="G62" s="41">
        <f t="shared" si="7"/>
        <v>-0.16478956727919383</v>
      </c>
      <c r="H62" s="10">
        <f t="shared" si="8"/>
        <v>-1946</v>
      </c>
      <c r="I62" s="35">
        <f t="shared" si="9"/>
        <v>0.02181003082095825</v>
      </c>
      <c r="J62" s="11">
        <v>10069.51</v>
      </c>
      <c r="K62" s="14">
        <v>9937.022</v>
      </c>
      <c r="L62" s="35">
        <f t="shared" si="10"/>
        <v>-0.013157343306675237</v>
      </c>
      <c r="M62" s="14">
        <f t="shared" si="11"/>
        <v>-132.48799999999937</v>
      </c>
    </row>
    <row r="63" spans="1:13" ht="15">
      <c r="A63" s="1">
        <v>62</v>
      </c>
      <c r="B63" s="91" t="s">
        <v>154</v>
      </c>
      <c r="C63" s="10">
        <v>1508</v>
      </c>
      <c r="D63" s="14">
        <v>1481</v>
      </c>
      <c r="E63" s="11">
        <v>1479</v>
      </c>
      <c r="F63" s="41">
        <f t="shared" si="6"/>
        <v>0.0014081972504448818</v>
      </c>
      <c r="G63" s="41">
        <f t="shared" si="7"/>
        <v>-0.019230769230769232</v>
      </c>
      <c r="H63" s="10">
        <f t="shared" si="8"/>
        <v>-29</v>
      </c>
      <c r="I63" s="35">
        <f t="shared" si="9"/>
        <v>0.000325021014289717</v>
      </c>
      <c r="J63" s="11">
        <v>1476.484</v>
      </c>
      <c r="K63" s="14">
        <v>1468.231</v>
      </c>
      <c r="L63" s="35">
        <f t="shared" si="10"/>
        <v>-0.005589630500567517</v>
      </c>
      <c r="M63" s="14">
        <f t="shared" si="11"/>
        <v>-8.252999999999929</v>
      </c>
    </row>
    <row r="64" spans="1:13" ht="15">
      <c r="A64" s="1">
        <v>63</v>
      </c>
      <c r="B64" s="91" t="s">
        <v>155</v>
      </c>
      <c r="C64" s="10">
        <v>25835</v>
      </c>
      <c r="D64" s="14">
        <v>25760</v>
      </c>
      <c r="E64" s="11">
        <v>25640</v>
      </c>
      <c r="F64" s="41">
        <f t="shared" si="6"/>
        <v>0.02441256085287814</v>
      </c>
      <c r="G64" s="41">
        <f t="shared" si="7"/>
        <v>-0.007547900135475131</v>
      </c>
      <c r="H64" s="10">
        <f t="shared" si="8"/>
        <v>-195</v>
      </c>
      <c r="I64" s="35">
        <f t="shared" si="9"/>
        <v>0.0021854861305687866</v>
      </c>
      <c r="J64" s="11">
        <v>25796.03</v>
      </c>
      <c r="K64" s="14">
        <v>25363.19</v>
      </c>
      <c r="L64" s="35">
        <f t="shared" si="10"/>
        <v>-0.01677932612111244</v>
      </c>
      <c r="M64" s="14">
        <f t="shared" si="11"/>
        <v>-432.84000000000015</v>
      </c>
    </row>
    <row r="65" spans="1:13" ht="15">
      <c r="A65" s="1">
        <v>64</v>
      </c>
      <c r="B65" s="91" t="s">
        <v>156</v>
      </c>
      <c r="C65" s="10">
        <v>10854</v>
      </c>
      <c r="D65" s="14">
        <v>9937</v>
      </c>
      <c r="E65" s="11">
        <v>9987</v>
      </c>
      <c r="F65" s="41">
        <f t="shared" si="6"/>
        <v>0.009508901920346879</v>
      </c>
      <c r="G65" s="41">
        <f t="shared" si="7"/>
        <v>-0.0798783858485351</v>
      </c>
      <c r="H65" s="10">
        <f t="shared" si="8"/>
        <v>-867</v>
      </c>
      <c r="I65" s="35">
        <f t="shared" si="9"/>
        <v>0.009717007565144297</v>
      </c>
      <c r="J65" s="11">
        <v>10043.12</v>
      </c>
      <c r="K65" s="14">
        <v>10045.53</v>
      </c>
      <c r="L65" s="35">
        <f t="shared" si="10"/>
        <v>0.00023996526975679413</v>
      </c>
      <c r="M65" s="14">
        <f t="shared" si="11"/>
        <v>2.4099999999998545</v>
      </c>
    </row>
    <row r="66" spans="1:13" ht="15">
      <c r="A66" s="1">
        <v>65</v>
      </c>
      <c r="B66" s="91" t="s">
        <v>157</v>
      </c>
      <c r="C66" s="10">
        <v>3981</v>
      </c>
      <c r="D66" s="14">
        <v>4148</v>
      </c>
      <c r="E66" s="11">
        <v>4098</v>
      </c>
      <c r="F66" s="41">
        <f aca="true" t="shared" si="12" ref="F66:F82">E66/$E$83</f>
        <v>0.003901820373443628</v>
      </c>
      <c r="G66" s="41">
        <f aca="true" t="shared" si="13" ref="G66:G82">(E66-C66)/C66</f>
        <v>0.0293896006028636</v>
      </c>
      <c r="H66" s="10">
        <f aca="true" t="shared" si="14" ref="H66:H82">E66-C66</f>
        <v>117</v>
      </c>
      <c r="I66" s="35">
        <f aca="true" t="shared" si="15" ref="I66:I82">H66/$H$83</f>
        <v>-0.001311291678341272</v>
      </c>
      <c r="J66" s="11">
        <v>4272.552</v>
      </c>
      <c r="K66" s="14">
        <v>4194.841</v>
      </c>
      <c r="L66" s="35">
        <f aca="true" t="shared" si="16" ref="L66:L82">(K66-J66)/J66</f>
        <v>-0.018188426963556988</v>
      </c>
      <c r="M66" s="14">
        <f aca="true" t="shared" si="17" ref="M66:M82">K66-J66</f>
        <v>-77.71099999999933</v>
      </c>
    </row>
    <row r="67" spans="1:13" ht="15">
      <c r="A67" s="1">
        <v>66</v>
      </c>
      <c r="B67" s="91" t="s">
        <v>158</v>
      </c>
      <c r="C67" s="10">
        <v>19158</v>
      </c>
      <c r="D67" s="14">
        <v>17582</v>
      </c>
      <c r="E67" s="11">
        <v>17519</v>
      </c>
      <c r="F67" s="41">
        <f t="shared" si="12"/>
        <v>0.016680329702869427</v>
      </c>
      <c r="G67" s="41">
        <f t="shared" si="13"/>
        <v>-0.08555172773775968</v>
      </c>
      <c r="H67" s="10">
        <f t="shared" si="14"/>
        <v>-1639</v>
      </c>
      <c r="I67" s="35">
        <f t="shared" si="15"/>
        <v>0.018369291117960214</v>
      </c>
      <c r="J67" s="11">
        <v>18067.48</v>
      </c>
      <c r="K67" s="14">
        <v>17791.25</v>
      </c>
      <c r="L67" s="35">
        <f t="shared" si="16"/>
        <v>-0.01528879511697257</v>
      </c>
      <c r="M67" s="14">
        <f t="shared" si="17"/>
        <v>-276.22999999999956</v>
      </c>
    </row>
    <row r="68" spans="1:13" ht="15">
      <c r="A68" s="1">
        <v>67</v>
      </c>
      <c r="B68" s="91" t="s">
        <v>159</v>
      </c>
      <c r="C68" s="10">
        <v>3164</v>
      </c>
      <c r="D68" s="14">
        <v>2656</v>
      </c>
      <c r="E68" s="11">
        <v>2614</v>
      </c>
      <c r="F68" s="41">
        <f t="shared" si="12"/>
        <v>0.002488862483206843</v>
      </c>
      <c r="G68" s="41">
        <f t="shared" si="13"/>
        <v>-0.1738305941845765</v>
      </c>
      <c r="H68" s="10">
        <f t="shared" si="14"/>
        <v>-550</v>
      </c>
      <c r="I68" s="35">
        <f t="shared" si="15"/>
        <v>0.006164191650322219</v>
      </c>
      <c r="J68" s="11">
        <v>2627.471</v>
      </c>
      <c r="K68" s="14">
        <v>2556.273</v>
      </c>
      <c r="L68" s="35">
        <f t="shared" si="16"/>
        <v>-0.027097539801581014</v>
      </c>
      <c r="M68" s="14">
        <f t="shared" si="17"/>
        <v>-71.19799999999987</v>
      </c>
    </row>
    <row r="69" spans="1:13" ht="15">
      <c r="A69" s="1">
        <v>68</v>
      </c>
      <c r="B69" s="91" t="s">
        <v>160</v>
      </c>
      <c r="C69" s="10">
        <v>13100</v>
      </c>
      <c r="D69" s="14">
        <v>12709</v>
      </c>
      <c r="E69" s="11">
        <v>12658</v>
      </c>
      <c r="F69" s="41">
        <f t="shared" si="12"/>
        <v>0.012052035697181416</v>
      </c>
      <c r="G69" s="41">
        <f t="shared" si="13"/>
        <v>-0.03374045801526718</v>
      </c>
      <c r="H69" s="10">
        <f t="shared" si="14"/>
        <v>-442</v>
      </c>
      <c r="I69" s="35">
        <f t="shared" si="15"/>
        <v>0.004953768562622583</v>
      </c>
      <c r="J69" s="11">
        <v>12745.45</v>
      </c>
      <c r="K69" s="14">
        <v>12620.06</v>
      </c>
      <c r="L69" s="35">
        <f t="shared" si="16"/>
        <v>-0.009838020626968936</v>
      </c>
      <c r="M69" s="14">
        <f t="shared" si="17"/>
        <v>-125.39000000000124</v>
      </c>
    </row>
    <row r="70" spans="1:13" ht="15">
      <c r="A70" s="1">
        <v>69</v>
      </c>
      <c r="B70" s="91" t="s">
        <v>161</v>
      </c>
      <c r="C70" s="10">
        <v>3003</v>
      </c>
      <c r="D70" s="14">
        <v>2566</v>
      </c>
      <c r="E70" s="11">
        <v>2539</v>
      </c>
      <c r="F70" s="41">
        <f t="shared" si="12"/>
        <v>0.0024174528863282994</v>
      </c>
      <c r="G70" s="41">
        <f t="shared" si="13"/>
        <v>-0.15451215451215453</v>
      </c>
      <c r="H70" s="10">
        <f t="shared" si="14"/>
        <v>-464</v>
      </c>
      <c r="I70" s="35">
        <f t="shared" si="15"/>
        <v>0.005200336228635472</v>
      </c>
      <c r="J70" s="11">
        <v>2542.585</v>
      </c>
      <c r="K70" s="14">
        <v>2539.241</v>
      </c>
      <c r="L70" s="35">
        <f t="shared" si="16"/>
        <v>-0.0013151969354023762</v>
      </c>
      <c r="M70" s="14">
        <f t="shared" si="17"/>
        <v>-3.344000000000051</v>
      </c>
    </row>
    <row r="71" spans="1:13" ht="15">
      <c r="A71" s="1">
        <v>70</v>
      </c>
      <c r="B71" s="91" t="s">
        <v>162</v>
      </c>
      <c r="C71" s="10">
        <v>7574</v>
      </c>
      <c r="D71" s="14">
        <v>7350</v>
      </c>
      <c r="E71" s="11">
        <v>7350</v>
      </c>
      <c r="F71" s="41">
        <f t="shared" si="12"/>
        <v>0.006998140494097283</v>
      </c>
      <c r="G71" s="41">
        <f t="shared" si="13"/>
        <v>-0.029574861367837338</v>
      </c>
      <c r="H71" s="10">
        <f t="shared" si="14"/>
        <v>-224</v>
      </c>
      <c r="I71" s="35">
        <f t="shared" si="15"/>
        <v>0.0025105071448585036</v>
      </c>
      <c r="J71" s="11">
        <v>7460.27</v>
      </c>
      <c r="K71" s="14">
        <v>7319.405</v>
      </c>
      <c r="L71" s="35">
        <f t="shared" si="16"/>
        <v>-0.018882024377133894</v>
      </c>
      <c r="M71" s="14">
        <f t="shared" si="17"/>
        <v>-140.8650000000007</v>
      </c>
    </row>
    <row r="72" spans="1:13" ht="15">
      <c r="A72" s="1">
        <v>71</v>
      </c>
      <c r="B72" s="91" t="s">
        <v>163</v>
      </c>
      <c r="C72" s="10">
        <v>5065</v>
      </c>
      <c r="D72" s="14">
        <v>4609</v>
      </c>
      <c r="E72" s="11">
        <v>4579</v>
      </c>
      <c r="F72" s="41">
        <f t="shared" si="12"/>
        <v>0.004359793921424688</v>
      </c>
      <c r="G72" s="41">
        <f t="shared" si="13"/>
        <v>-0.09595261599210267</v>
      </c>
      <c r="H72" s="10">
        <f t="shared" si="14"/>
        <v>-486</v>
      </c>
      <c r="I72" s="35">
        <f t="shared" si="15"/>
        <v>0.005446903894648361</v>
      </c>
      <c r="J72" s="11">
        <v>4666.64</v>
      </c>
      <c r="K72" s="14">
        <v>4609.626</v>
      </c>
      <c r="L72" s="35">
        <f t="shared" si="16"/>
        <v>-0.012217355527745898</v>
      </c>
      <c r="M72" s="14">
        <f t="shared" si="17"/>
        <v>-57.014000000000124</v>
      </c>
    </row>
    <row r="73" spans="1:13" ht="15">
      <c r="A73" s="1">
        <v>72</v>
      </c>
      <c r="B73" s="91" t="s">
        <v>164</v>
      </c>
      <c r="C73" s="10">
        <v>2281</v>
      </c>
      <c r="D73" s="14">
        <v>1635</v>
      </c>
      <c r="E73" s="11">
        <v>1630</v>
      </c>
      <c r="F73" s="41">
        <f t="shared" si="12"/>
        <v>0.0015519685721603498</v>
      </c>
      <c r="G73" s="41">
        <f t="shared" si="13"/>
        <v>-0.28540113985094256</v>
      </c>
      <c r="H73" s="10">
        <f t="shared" si="14"/>
        <v>-651</v>
      </c>
      <c r="I73" s="35">
        <f t="shared" si="15"/>
        <v>0.007296161389745027</v>
      </c>
      <c r="J73" s="11">
        <v>1635.643</v>
      </c>
      <c r="K73" s="14">
        <v>1661.594</v>
      </c>
      <c r="L73" s="35">
        <f t="shared" si="16"/>
        <v>0.015865931624443733</v>
      </c>
      <c r="M73" s="14">
        <f t="shared" si="17"/>
        <v>25.951000000000022</v>
      </c>
    </row>
    <row r="74" spans="1:13" ht="15">
      <c r="A74" s="1">
        <v>73</v>
      </c>
      <c r="B74" s="91" t="s">
        <v>165</v>
      </c>
      <c r="C74" s="10">
        <v>1140</v>
      </c>
      <c r="D74" s="14">
        <v>1043</v>
      </c>
      <c r="E74" s="11">
        <v>1039</v>
      </c>
      <c r="F74" s="41">
        <f t="shared" si="12"/>
        <v>0.0009892609487574253</v>
      </c>
      <c r="G74" s="41">
        <f t="shared" si="13"/>
        <v>-0.08859649122807017</v>
      </c>
      <c r="H74" s="10">
        <f t="shared" si="14"/>
        <v>-101</v>
      </c>
      <c r="I74" s="35">
        <f t="shared" si="15"/>
        <v>0.0011319697394228075</v>
      </c>
      <c r="J74" s="11">
        <v>1027.787</v>
      </c>
      <c r="K74" s="14">
        <v>1045.533</v>
      </c>
      <c r="L74" s="35">
        <f t="shared" si="16"/>
        <v>0.017266223449021897</v>
      </c>
      <c r="M74" s="14">
        <f t="shared" si="17"/>
        <v>17.745999999999867</v>
      </c>
    </row>
    <row r="75" spans="1:13" ht="15">
      <c r="A75" s="1">
        <v>74</v>
      </c>
      <c r="B75" s="91" t="s">
        <v>166</v>
      </c>
      <c r="C75" s="10">
        <v>1171</v>
      </c>
      <c r="D75" s="14">
        <v>992</v>
      </c>
      <c r="E75" s="11">
        <v>988</v>
      </c>
      <c r="F75" s="41">
        <f t="shared" si="12"/>
        <v>0.0009407024228800157</v>
      </c>
      <c r="G75" s="41">
        <f t="shared" si="13"/>
        <v>-0.15627668659265584</v>
      </c>
      <c r="H75" s="10">
        <f t="shared" si="14"/>
        <v>-183</v>
      </c>
      <c r="I75" s="35">
        <f t="shared" si="15"/>
        <v>0.002050994676379938</v>
      </c>
      <c r="J75" s="11">
        <v>977.9764</v>
      </c>
      <c r="K75" s="14">
        <v>953.0192</v>
      </c>
      <c r="L75" s="35">
        <f t="shared" si="16"/>
        <v>-0.025519225208297518</v>
      </c>
      <c r="M75" s="14">
        <f t="shared" si="17"/>
        <v>-24.957200000000057</v>
      </c>
    </row>
    <row r="76" spans="1:13" ht="15">
      <c r="A76" s="1">
        <v>75</v>
      </c>
      <c r="B76" s="91" t="s">
        <v>167</v>
      </c>
      <c r="C76" s="10">
        <v>4395</v>
      </c>
      <c r="D76" s="14">
        <v>4296</v>
      </c>
      <c r="E76" s="11">
        <v>4264</v>
      </c>
      <c r="F76" s="41">
        <f t="shared" si="12"/>
        <v>0.004059873614534804</v>
      </c>
      <c r="G76" s="41">
        <f t="shared" si="13"/>
        <v>-0.029806598407281</v>
      </c>
      <c r="H76" s="10">
        <f t="shared" si="14"/>
        <v>-131</v>
      </c>
      <c r="I76" s="35">
        <f t="shared" si="15"/>
        <v>0.0014681983748949285</v>
      </c>
      <c r="J76" s="11">
        <v>4320.334</v>
      </c>
      <c r="K76" s="14">
        <v>4281.931</v>
      </c>
      <c r="L76" s="35">
        <f t="shared" si="16"/>
        <v>-0.008888896089978286</v>
      </c>
      <c r="M76" s="14">
        <f t="shared" si="17"/>
        <v>-38.40300000000025</v>
      </c>
    </row>
    <row r="77" spans="1:13" ht="15">
      <c r="A77" s="1">
        <v>76</v>
      </c>
      <c r="B77" s="91" t="s">
        <v>168</v>
      </c>
      <c r="C77" s="10">
        <v>2981</v>
      </c>
      <c r="D77" s="14">
        <v>2562</v>
      </c>
      <c r="E77" s="11">
        <v>2519</v>
      </c>
      <c r="F77" s="41">
        <f t="shared" si="12"/>
        <v>0.002398410327160688</v>
      </c>
      <c r="G77" s="41">
        <f t="shared" si="13"/>
        <v>-0.15498154981549817</v>
      </c>
      <c r="H77" s="10">
        <f t="shared" si="14"/>
        <v>-462</v>
      </c>
      <c r="I77" s="35">
        <f t="shared" si="15"/>
        <v>0.005177920986270664</v>
      </c>
      <c r="J77" s="11">
        <v>2575.377</v>
      </c>
      <c r="K77" s="14">
        <v>2528.144</v>
      </c>
      <c r="L77" s="35">
        <f t="shared" si="16"/>
        <v>-0.018340227469609373</v>
      </c>
      <c r="M77" s="14">
        <f t="shared" si="17"/>
        <v>-47.233000000000175</v>
      </c>
    </row>
    <row r="78" spans="1:13" ht="15">
      <c r="A78" s="1">
        <v>77</v>
      </c>
      <c r="B78" s="91" t="s">
        <v>169</v>
      </c>
      <c r="C78" s="10">
        <v>2176</v>
      </c>
      <c r="D78" s="14">
        <v>1957</v>
      </c>
      <c r="E78" s="11">
        <v>1936</v>
      </c>
      <c r="F78" s="41">
        <f t="shared" si="12"/>
        <v>0.001843319727424808</v>
      </c>
      <c r="G78" s="41">
        <f t="shared" si="13"/>
        <v>-0.11029411764705882</v>
      </c>
      <c r="H78" s="10">
        <f t="shared" si="14"/>
        <v>-240</v>
      </c>
      <c r="I78" s="35">
        <f t="shared" si="15"/>
        <v>0.0026898290837769684</v>
      </c>
      <c r="J78" s="11">
        <v>1970.555</v>
      </c>
      <c r="K78" s="14">
        <v>1952.231</v>
      </c>
      <c r="L78" s="35">
        <f t="shared" si="16"/>
        <v>-0.00929890310090308</v>
      </c>
      <c r="M78" s="14">
        <f t="shared" si="17"/>
        <v>-18.32400000000007</v>
      </c>
    </row>
    <row r="79" spans="1:13" ht="15">
      <c r="A79" s="1">
        <v>78</v>
      </c>
      <c r="B79" s="91" t="s">
        <v>170</v>
      </c>
      <c r="C79" s="10">
        <v>2090</v>
      </c>
      <c r="D79" s="14">
        <v>1764</v>
      </c>
      <c r="E79" s="11">
        <v>1739</v>
      </c>
      <c r="F79" s="41">
        <f t="shared" si="12"/>
        <v>0.0016557505196238332</v>
      </c>
      <c r="G79" s="41">
        <f t="shared" si="13"/>
        <v>-0.16794258373205742</v>
      </c>
      <c r="H79" s="10">
        <f t="shared" si="14"/>
        <v>-351</v>
      </c>
      <c r="I79" s="35">
        <f t="shared" si="15"/>
        <v>0.003933875035023816</v>
      </c>
      <c r="J79" s="11">
        <v>1832.867</v>
      </c>
      <c r="K79" s="14">
        <v>1726.276</v>
      </c>
      <c r="L79" s="35">
        <f t="shared" si="16"/>
        <v>-0.05815533805780774</v>
      </c>
      <c r="M79" s="14">
        <f t="shared" si="17"/>
        <v>-106.5909999999999</v>
      </c>
    </row>
    <row r="80" spans="1:13" ht="15">
      <c r="A80" s="1">
        <v>79</v>
      </c>
      <c r="B80" s="91" t="s">
        <v>171</v>
      </c>
      <c r="C80" s="10">
        <v>3175</v>
      </c>
      <c r="D80" s="14">
        <v>3026</v>
      </c>
      <c r="E80" s="11">
        <v>2992</v>
      </c>
      <c r="F80" s="41">
        <f t="shared" si="12"/>
        <v>0.0028487668514747032</v>
      </c>
      <c r="G80" s="41">
        <f t="shared" si="13"/>
        <v>-0.05763779527559055</v>
      </c>
      <c r="H80" s="10">
        <f t="shared" si="14"/>
        <v>-183</v>
      </c>
      <c r="I80" s="35">
        <f t="shared" si="15"/>
        <v>0.002050994676379938</v>
      </c>
      <c r="J80" s="11">
        <v>3050.681</v>
      </c>
      <c r="K80" s="14">
        <v>2989.989</v>
      </c>
      <c r="L80" s="35">
        <f t="shared" si="16"/>
        <v>-0.019894574358971</v>
      </c>
      <c r="M80" s="14">
        <f t="shared" si="17"/>
        <v>-60.69200000000001</v>
      </c>
    </row>
    <row r="81" spans="1:13" ht="15">
      <c r="A81" s="1">
        <v>80</v>
      </c>
      <c r="B81" s="91" t="s">
        <v>172</v>
      </c>
      <c r="C81" s="10">
        <v>9102</v>
      </c>
      <c r="D81" s="14">
        <v>8237</v>
      </c>
      <c r="E81" s="11">
        <v>8153</v>
      </c>
      <c r="F81" s="41">
        <f t="shared" si="12"/>
        <v>0.00776269924467689</v>
      </c>
      <c r="G81" s="41">
        <f t="shared" si="13"/>
        <v>-0.10426279938475061</v>
      </c>
      <c r="H81" s="10">
        <f t="shared" si="14"/>
        <v>-949</v>
      </c>
      <c r="I81" s="35">
        <f t="shared" si="15"/>
        <v>0.010636032502101428</v>
      </c>
      <c r="J81" s="11">
        <v>8354.167</v>
      </c>
      <c r="K81" s="14">
        <v>8177.347</v>
      </c>
      <c r="L81" s="35">
        <f t="shared" si="16"/>
        <v>-0.021165485439781095</v>
      </c>
      <c r="M81" s="14">
        <f t="shared" si="17"/>
        <v>-176.8199999999997</v>
      </c>
    </row>
    <row r="82" spans="1:13" ht="15.75" thickBot="1">
      <c r="A82" s="48">
        <v>81</v>
      </c>
      <c r="B82" s="92" t="s">
        <v>173</v>
      </c>
      <c r="C82" s="10">
        <v>8051</v>
      </c>
      <c r="D82" s="14">
        <v>7001</v>
      </c>
      <c r="E82" s="11">
        <v>6905</v>
      </c>
      <c r="F82" s="41">
        <f t="shared" si="12"/>
        <v>0.006574443552617924</v>
      </c>
      <c r="G82" s="41">
        <f t="shared" si="13"/>
        <v>-0.14234256614085206</v>
      </c>
      <c r="H82" s="10">
        <f t="shared" si="14"/>
        <v>-1146</v>
      </c>
      <c r="I82" s="35">
        <f t="shared" si="15"/>
        <v>0.012843933875035024</v>
      </c>
      <c r="J82" s="11">
        <v>7071.676</v>
      </c>
      <c r="K82" s="14">
        <v>6947.003</v>
      </c>
      <c r="L82" s="35">
        <f t="shared" si="16"/>
        <v>-0.017629908383811798</v>
      </c>
      <c r="M82" s="14">
        <f t="shared" si="17"/>
        <v>-124.67300000000068</v>
      </c>
    </row>
    <row r="83" spans="1:13" ht="15.75" thickBot="1">
      <c r="A83" s="166" t="s">
        <v>174</v>
      </c>
      <c r="B83" s="167"/>
      <c r="C83" s="56">
        <v>1139504</v>
      </c>
      <c r="D83" s="55">
        <v>1056852</v>
      </c>
      <c r="E83" s="107">
        <v>1050279</v>
      </c>
      <c r="F83" s="26">
        <f>E83/$E$83</f>
        <v>1</v>
      </c>
      <c r="G83" s="43">
        <f>(E83-C83)/C83</f>
        <v>-0.07830161192940087</v>
      </c>
      <c r="H83" s="56">
        <f>E83-C83</f>
        <v>-89225</v>
      </c>
      <c r="I83" s="37">
        <f>H83/$H$83</f>
        <v>1</v>
      </c>
      <c r="J83" s="56">
        <v>1069002</v>
      </c>
      <c r="K83" s="55">
        <v>1062546</v>
      </c>
      <c r="L83" s="37">
        <f>(K83-J83)/J83</f>
        <v>-0.0060392777562623835</v>
      </c>
      <c r="M83" s="55">
        <f>K83-J83</f>
        <v>-6456</v>
      </c>
    </row>
    <row r="84" spans="3:13" ht="15">
      <c r="C84" s="3"/>
      <c r="D84" s="3"/>
      <c r="E84" s="3"/>
      <c r="I84" s="63"/>
      <c r="J84" s="64"/>
      <c r="K84" s="64"/>
      <c r="L84" s="63"/>
      <c r="M84" s="64"/>
    </row>
  </sheetData>
  <sheetProtection/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A1" sqref="A1"/>
    </sheetView>
  </sheetViews>
  <sheetFormatPr defaultColWidth="8.8515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45.75" thickBot="1">
      <c r="A1" s="12" t="s">
        <v>92</v>
      </c>
      <c r="B1" s="12" t="s">
        <v>175</v>
      </c>
      <c r="C1" s="95">
        <v>40909</v>
      </c>
      <c r="D1" s="96">
        <v>41244</v>
      </c>
      <c r="E1" s="95">
        <v>41275</v>
      </c>
      <c r="F1" s="42" t="s">
        <v>299</v>
      </c>
      <c r="G1" s="53" t="s">
        <v>286</v>
      </c>
      <c r="H1" s="42" t="s">
        <v>287</v>
      </c>
      <c r="I1" s="42" t="s">
        <v>298</v>
      </c>
      <c r="J1" s="108" t="s">
        <v>284</v>
      </c>
      <c r="K1" s="73" t="s">
        <v>289</v>
      </c>
      <c r="L1" s="53" t="s">
        <v>290</v>
      </c>
      <c r="M1" s="42" t="s">
        <v>296</v>
      </c>
    </row>
    <row r="2" spans="1:13" ht="15">
      <c r="A2" s="21">
        <v>1</v>
      </c>
      <c r="B2" s="90" t="s">
        <v>93</v>
      </c>
      <c r="C2" s="148">
        <v>60528</v>
      </c>
      <c r="D2" s="109">
        <v>63413</v>
      </c>
      <c r="E2" s="86">
        <v>63515</v>
      </c>
      <c r="F2" s="40">
        <f aca="true" t="shared" si="0" ref="F2:F33">E2/$E$83</f>
        <v>0.023806364655860005</v>
      </c>
      <c r="G2" s="40">
        <f aca="true" t="shared" si="1" ref="G2:G33">(E2-C2)/C2</f>
        <v>0.04934906159132963</v>
      </c>
      <c r="H2" s="10">
        <f aca="true" t="shared" si="2" ref="H2:H33">E2-C2</f>
        <v>2987</v>
      </c>
      <c r="I2" s="45">
        <f aca="true" t="shared" si="3" ref="I2:I33">H2/$H$83</f>
        <v>0.028516329823288496</v>
      </c>
      <c r="J2" s="3">
        <v>62972.78</v>
      </c>
      <c r="K2" s="13">
        <v>63205.32</v>
      </c>
      <c r="L2" s="45">
        <f>(K2-J2)/J2</f>
        <v>0.003692706594817648</v>
      </c>
      <c r="M2" s="14">
        <f>K2-J2</f>
        <v>232.54000000000087</v>
      </c>
    </row>
    <row r="3" spans="1:13" ht="15">
      <c r="A3" s="1">
        <v>2</v>
      </c>
      <c r="B3" s="91" t="s">
        <v>94</v>
      </c>
      <c r="C3" s="25">
        <v>17850</v>
      </c>
      <c r="D3" s="54">
        <v>19095</v>
      </c>
      <c r="E3" s="86">
        <v>19229</v>
      </c>
      <c r="F3" s="41">
        <f t="shared" si="0"/>
        <v>0.007207314586594222</v>
      </c>
      <c r="G3" s="41">
        <f t="shared" si="1"/>
        <v>0.07725490196078431</v>
      </c>
      <c r="H3" s="10">
        <f t="shared" si="2"/>
        <v>1379</v>
      </c>
      <c r="I3" s="35">
        <f t="shared" si="3"/>
        <v>0.013165054846439516</v>
      </c>
      <c r="J3" s="3">
        <v>19112.67</v>
      </c>
      <c r="K3" s="14">
        <v>19279.83</v>
      </c>
      <c r="L3" s="35">
        <f aca="true" t="shared" si="4" ref="L3:L66">(K3-J3)/J3</f>
        <v>0.008746030774350391</v>
      </c>
      <c r="M3" s="14">
        <f aca="true" t="shared" si="5" ref="M3:M66">K3-J3</f>
        <v>167.1600000000035</v>
      </c>
    </row>
    <row r="4" spans="1:13" ht="15">
      <c r="A4" s="1">
        <v>3</v>
      </c>
      <c r="B4" s="91" t="s">
        <v>95</v>
      </c>
      <c r="C4" s="25">
        <v>24776</v>
      </c>
      <c r="D4" s="54">
        <v>25875</v>
      </c>
      <c r="E4" s="86">
        <v>25937</v>
      </c>
      <c r="F4" s="41">
        <f t="shared" si="0"/>
        <v>0.009721572543163677</v>
      </c>
      <c r="G4" s="41">
        <f t="shared" si="1"/>
        <v>0.0468598643848886</v>
      </c>
      <c r="H4" s="10">
        <f t="shared" si="2"/>
        <v>1161</v>
      </c>
      <c r="I4" s="35">
        <f t="shared" si="3"/>
        <v>0.01108384965679208</v>
      </c>
      <c r="J4" s="3">
        <v>25692.43</v>
      </c>
      <c r="K4" s="14">
        <v>25799.28</v>
      </c>
      <c r="L4" s="35">
        <f t="shared" si="4"/>
        <v>0.004158812537389361</v>
      </c>
      <c r="M4" s="14">
        <f t="shared" si="5"/>
        <v>106.84999999999854</v>
      </c>
    </row>
    <row r="5" spans="1:13" ht="15">
      <c r="A5" s="1">
        <v>4</v>
      </c>
      <c r="B5" s="91" t="s">
        <v>96</v>
      </c>
      <c r="C5" s="25">
        <v>15679</v>
      </c>
      <c r="D5" s="54">
        <v>15832</v>
      </c>
      <c r="E5" s="86">
        <v>16194</v>
      </c>
      <c r="F5" s="41">
        <f t="shared" si="0"/>
        <v>0.006069751542737888</v>
      </c>
      <c r="G5" s="41">
        <f t="shared" si="1"/>
        <v>0.03284648255628548</v>
      </c>
      <c r="H5" s="10">
        <f t="shared" si="2"/>
        <v>515</v>
      </c>
      <c r="I5" s="35">
        <f t="shared" si="3"/>
        <v>0.004916608590222154</v>
      </c>
      <c r="J5" s="3">
        <v>16030.9</v>
      </c>
      <c r="K5" s="14">
        <v>16270.93</v>
      </c>
      <c r="L5" s="35">
        <f t="shared" si="4"/>
        <v>0.01497295847394723</v>
      </c>
      <c r="M5" s="14">
        <f t="shared" si="5"/>
        <v>240.03000000000065</v>
      </c>
    </row>
    <row r="6" spans="1:13" ht="15">
      <c r="A6" s="1">
        <v>5</v>
      </c>
      <c r="B6" s="91" t="s">
        <v>97</v>
      </c>
      <c r="C6" s="25">
        <v>15274</v>
      </c>
      <c r="D6" s="54">
        <v>15945</v>
      </c>
      <c r="E6" s="86">
        <v>15983</v>
      </c>
      <c r="F6" s="41">
        <f t="shared" si="0"/>
        <v>0.005990665611188073</v>
      </c>
      <c r="G6" s="41">
        <f t="shared" si="1"/>
        <v>0.04641875081838418</v>
      </c>
      <c r="H6" s="10">
        <f t="shared" si="2"/>
        <v>709</v>
      </c>
      <c r="I6" s="35">
        <f t="shared" si="3"/>
        <v>0.006768690272752441</v>
      </c>
      <c r="J6" s="3">
        <v>15865.85</v>
      </c>
      <c r="K6" s="14">
        <v>15936.87</v>
      </c>
      <c r="L6" s="35">
        <f t="shared" si="4"/>
        <v>0.004476280816974851</v>
      </c>
      <c r="M6" s="14">
        <f t="shared" si="5"/>
        <v>71.02000000000044</v>
      </c>
    </row>
    <row r="7" spans="1:13" ht="15">
      <c r="A7" s="1">
        <v>6</v>
      </c>
      <c r="B7" s="91" t="s">
        <v>98</v>
      </c>
      <c r="C7" s="25">
        <v>370520</v>
      </c>
      <c r="D7" s="54">
        <v>379400</v>
      </c>
      <c r="E7" s="86">
        <v>380547</v>
      </c>
      <c r="F7" s="41">
        <f t="shared" si="0"/>
        <v>0.14263466347624273</v>
      </c>
      <c r="G7" s="41">
        <f t="shared" si="1"/>
        <v>0.027061966965346</v>
      </c>
      <c r="H7" s="10">
        <f t="shared" si="2"/>
        <v>10027</v>
      </c>
      <c r="I7" s="35">
        <f t="shared" si="3"/>
        <v>0.09572589191098552</v>
      </c>
      <c r="J7" s="3">
        <v>379600.8</v>
      </c>
      <c r="K7" s="14">
        <v>380374.8</v>
      </c>
      <c r="L7" s="35">
        <f t="shared" si="4"/>
        <v>0.002038984111730007</v>
      </c>
      <c r="M7" s="14">
        <f t="shared" si="5"/>
        <v>774</v>
      </c>
    </row>
    <row r="8" spans="1:13" ht="15">
      <c r="A8" s="1">
        <v>7</v>
      </c>
      <c r="B8" s="91" t="s">
        <v>99</v>
      </c>
      <c r="C8" s="25">
        <v>55779</v>
      </c>
      <c r="D8" s="54">
        <v>59616</v>
      </c>
      <c r="E8" s="86">
        <v>59828</v>
      </c>
      <c r="F8" s="41">
        <f t="shared" si="0"/>
        <v>0.022424422335366328</v>
      </c>
      <c r="G8" s="41">
        <f t="shared" si="1"/>
        <v>0.07259004284766668</v>
      </c>
      <c r="H8" s="10">
        <f t="shared" si="2"/>
        <v>4049</v>
      </c>
      <c r="I8" s="35">
        <f t="shared" si="3"/>
        <v>0.03865504501322234</v>
      </c>
      <c r="J8" s="3">
        <v>59508.16</v>
      </c>
      <c r="K8" s="14">
        <v>59780.51</v>
      </c>
      <c r="L8" s="35">
        <f t="shared" si="4"/>
        <v>0.00457668326495053</v>
      </c>
      <c r="M8" s="14">
        <f t="shared" si="5"/>
        <v>272.34999999999854</v>
      </c>
    </row>
    <row r="9" spans="1:13" ht="15">
      <c r="A9" s="1">
        <v>8</v>
      </c>
      <c r="B9" s="91" t="s">
        <v>100</v>
      </c>
      <c r="C9" s="25">
        <v>8680</v>
      </c>
      <c r="D9" s="54">
        <v>8910</v>
      </c>
      <c r="E9" s="86">
        <v>8971</v>
      </c>
      <c r="F9" s="41">
        <f t="shared" si="0"/>
        <v>0.0033624639428122506</v>
      </c>
      <c r="G9" s="41">
        <f t="shared" si="1"/>
        <v>0.03352534562211982</v>
      </c>
      <c r="H9" s="10">
        <f t="shared" si="2"/>
        <v>291</v>
      </c>
      <c r="I9" s="35">
        <f t="shared" si="3"/>
        <v>0.0027781225237954307</v>
      </c>
      <c r="J9" s="3">
        <v>8876.237</v>
      </c>
      <c r="K9" s="14">
        <v>8924.972</v>
      </c>
      <c r="L9" s="35">
        <f t="shared" si="4"/>
        <v>0.005490502337871396</v>
      </c>
      <c r="M9" s="14">
        <f t="shared" si="5"/>
        <v>48.73500000000058</v>
      </c>
    </row>
    <row r="10" spans="1:13" ht="15">
      <c r="A10" s="1">
        <v>9</v>
      </c>
      <c r="B10" s="91" t="s">
        <v>101</v>
      </c>
      <c r="C10" s="25">
        <v>31601</v>
      </c>
      <c r="D10" s="54">
        <v>33792</v>
      </c>
      <c r="E10" s="86">
        <v>33894</v>
      </c>
      <c r="F10" s="41">
        <f t="shared" si="0"/>
        <v>0.012703974236727056</v>
      </c>
      <c r="G10" s="41">
        <f t="shared" si="1"/>
        <v>0.07256099490522452</v>
      </c>
      <c r="H10" s="10">
        <f t="shared" si="2"/>
        <v>2293</v>
      </c>
      <c r="I10" s="35">
        <f t="shared" si="3"/>
        <v>0.021890841742484273</v>
      </c>
      <c r="J10" s="3">
        <v>33486.98</v>
      </c>
      <c r="K10" s="14">
        <v>33684.88</v>
      </c>
      <c r="L10" s="35">
        <f t="shared" si="4"/>
        <v>0.005909759554310188</v>
      </c>
      <c r="M10" s="14">
        <f t="shared" si="5"/>
        <v>197.89999999999418</v>
      </c>
    </row>
    <row r="11" spans="1:13" ht="15">
      <c r="A11" s="1">
        <v>10</v>
      </c>
      <c r="B11" s="91" t="s">
        <v>102</v>
      </c>
      <c r="C11" s="25">
        <v>45590</v>
      </c>
      <c r="D11" s="54">
        <v>46593</v>
      </c>
      <c r="E11" s="86">
        <v>47092</v>
      </c>
      <c r="F11" s="41">
        <f t="shared" si="0"/>
        <v>0.017650780514425875</v>
      </c>
      <c r="G11" s="41">
        <f t="shared" si="1"/>
        <v>0.032945821452072824</v>
      </c>
      <c r="H11" s="10">
        <f t="shared" si="2"/>
        <v>1502</v>
      </c>
      <c r="I11" s="35">
        <f t="shared" si="3"/>
        <v>0.014339312820414904</v>
      </c>
      <c r="J11" s="3">
        <v>46668.53</v>
      </c>
      <c r="K11" s="14">
        <v>46955.59</v>
      </c>
      <c r="L11" s="35">
        <f t="shared" si="4"/>
        <v>0.0061510401120411905</v>
      </c>
      <c r="M11" s="14">
        <f t="shared" si="5"/>
        <v>287.0599999999977</v>
      </c>
    </row>
    <row r="12" spans="1:13" ht="15">
      <c r="A12" s="1">
        <v>11</v>
      </c>
      <c r="B12" s="91" t="s">
        <v>103</v>
      </c>
      <c r="C12" s="25">
        <v>8550</v>
      </c>
      <c r="D12" s="54">
        <v>8250</v>
      </c>
      <c r="E12" s="86">
        <v>8293</v>
      </c>
      <c r="F12" s="41">
        <f t="shared" si="0"/>
        <v>0.0031083394802967333</v>
      </c>
      <c r="G12" s="41">
        <f t="shared" si="1"/>
        <v>-0.030058479532163743</v>
      </c>
      <c r="H12" s="10">
        <f t="shared" si="2"/>
        <v>-257</v>
      </c>
      <c r="I12" s="35">
        <f t="shared" si="3"/>
        <v>-0.002453530888712803</v>
      </c>
      <c r="J12" s="3">
        <v>8361.17</v>
      </c>
      <c r="K12" s="14">
        <v>8439.176</v>
      </c>
      <c r="L12" s="35">
        <f t="shared" si="4"/>
        <v>0.009329555552631917</v>
      </c>
      <c r="M12" s="14">
        <f t="shared" si="5"/>
        <v>78.0059999999994</v>
      </c>
    </row>
    <row r="13" spans="1:13" ht="15">
      <c r="A13" s="1">
        <v>12</v>
      </c>
      <c r="B13" s="91" t="s">
        <v>104</v>
      </c>
      <c r="C13" s="25">
        <v>11293</v>
      </c>
      <c r="D13" s="54">
        <v>11720</v>
      </c>
      <c r="E13" s="86">
        <v>11045</v>
      </c>
      <c r="F13" s="41">
        <f t="shared" si="0"/>
        <v>0.0041398299240175355</v>
      </c>
      <c r="G13" s="41">
        <f t="shared" si="1"/>
        <v>-0.021960506508456566</v>
      </c>
      <c r="H13" s="10">
        <f t="shared" si="2"/>
        <v>-248</v>
      </c>
      <c r="I13" s="35">
        <f t="shared" si="3"/>
        <v>-0.0023676095735438722</v>
      </c>
      <c r="J13" s="3">
        <v>11720.76</v>
      </c>
      <c r="K13" s="14">
        <v>11346.91</v>
      </c>
      <c r="L13" s="35">
        <f t="shared" si="4"/>
        <v>-0.03189639579685962</v>
      </c>
      <c r="M13" s="14">
        <f t="shared" si="5"/>
        <v>-373.85000000000036</v>
      </c>
    </row>
    <row r="14" spans="1:13" ht="15">
      <c r="A14" s="1">
        <v>13</v>
      </c>
      <c r="B14" s="91" t="s">
        <v>105</v>
      </c>
      <c r="C14" s="25">
        <v>12770</v>
      </c>
      <c r="D14" s="54">
        <v>13171</v>
      </c>
      <c r="E14" s="86">
        <v>13268</v>
      </c>
      <c r="F14" s="41">
        <f t="shared" si="0"/>
        <v>0.004973043316601599</v>
      </c>
      <c r="G14" s="41">
        <f t="shared" si="1"/>
        <v>0.038997650743931085</v>
      </c>
      <c r="H14" s="10">
        <f t="shared" si="2"/>
        <v>498</v>
      </c>
      <c r="I14" s="35">
        <f t="shared" si="3"/>
        <v>0.0047543127726808404</v>
      </c>
      <c r="J14" s="3">
        <v>13104.95</v>
      </c>
      <c r="K14" s="14">
        <v>13158.15</v>
      </c>
      <c r="L14" s="35">
        <f t="shared" si="4"/>
        <v>0.004059534755950912</v>
      </c>
      <c r="M14" s="14">
        <f t="shared" si="5"/>
        <v>53.19999999999891</v>
      </c>
    </row>
    <row r="15" spans="1:13" ht="15">
      <c r="A15" s="1">
        <v>14</v>
      </c>
      <c r="B15" s="91" t="s">
        <v>106</v>
      </c>
      <c r="C15" s="25">
        <v>13190</v>
      </c>
      <c r="D15" s="54">
        <v>12691</v>
      </c>
      <c r="E15" s="86">
        <v>12549</v>
      </c>
      <c r="F15" s="41">
        <f t="shared" si="0"/>
        <v>0.004703551445585881</v>
      </c>
      <c r="G15" s="41">
        <f t="shared" si="1"/>
        <v>-0.04859742228961334</v>
      </c>
      <c r="H15" s="10">
        <f t="shared" si="2"/>
        <v>-641</v>
      </c>
      <c r="I15" s="35">
        <f t="shared" si="3"/>
        <v>-0.006119507002587186</v>
      </c>
      <c r="J15" s="3">
        <v>12639.68</v>
      </c>
      <c r="K15" s="14">
        <v>12617.34</v>
      </c>
      <c r="L15" s="35">
        <f t="shared" si="4"/>
        <v>-0.0017674498088559318</v>
      </c>
      <c r="M15" s="14">
        <f t="shared" si="5"/>
        <v>-22.340000000000146</v>
      </c>
    </row>
    <row r="16" spans="1:13" ht="15">
      <c r="A16" s="1">
        <v>15</v>
      </c>
      <c r="B16" s="91" t="s">
        <v>107</v>
      </c>
      <c r="C16" s="25">
        <v>11079</v>
      </c>
      <c r="D16" s="54">
        <v>11559</v>
      </c>
      <c r="E16" s="86">
        <v>11454</v>
      </c>
      <c r="F16" s="41">
        <f t="shared" si="0"/>
        <v>0.004293129194178076</v>
      </c>
      <c r="G16" s="41">
        <f t="shared" si="1"/>
        <v>0.033847820200379096</v>
      </c>
      <c r="H16" s="10">
        <f t="shared" si="2"/>
        <v>375</v>
      </c>
      <c r="I16" s="35">
        <f t="shared" si="3"/>
        <v>0.003580054798705452</v>
      </c>
      <c r="J16" s="3">
        <v>11498.14</v>
      </c>
      <c r="K16" s="14">
        <v>11476.35</v>
      </c>
      <c r="L16" s="35">
        <f t="shared" si="4"/>
        <v>-0.001895089118761735</v>
      </c>
      <c r="M16" s="14">
        <f t="shared" si="5"/>
        <v>-21.789999999999054</v>
      </c>
    </row>
    <row r="17" spans="1:13" ht="15">
      <c r="A17" s="1">
        <v>16</v>
      </c>
      <c r="B17" s="91" t="s">
        <v>108</v>
      </c>
      <c r="C17" s="25">
        <v>66119</v>
      </c>
      <c r="D17" s="54">
        <v>69466</v>
      </c>
      <c r="E17" s="86">
        <v>69405</v>
      </c>
      <c r="F17" s="41">
        <f t="shared" si="0"/>
        <v>0.02601402407210838</v>
      </c>
      <c r="G17" s="41">
        <f t="shared" si="1"/>
        <v>0.049698271298718975</v>
      </c>
      <c r="H17" s="10">
        <f t="shared" si="2"/>
        <v>3286</v>
      </c>
      <c r="I17" s="35">
        <f t="shared" si="3"/>
        <v>0.03137082684945631</v>
      </c>
      <c r="J17" s="3">
        <v>69029.71</v>
      </c>
      <c r="K17" s="14">
        <v>69219.69</v>
      </c>
      <c r="L17" s="35">
        <f t="shared" si="4"/>
        <v>0.002752148314109909</v>
      </c>
      <c r="M17" s="14">
        <f t="shared" si="5"/>
        <v>189.97999999999593</v>
      </c>
    </row>
    <row r="18" spans="1:13" ht="15">
      <c r="A18" s="1">
        <v>17</v>
      </c>
      <c r="B18" s="91" t="s">
        <v>109</v>
      </c>
      <c r="C18" s="25">
        <v>20716</v>
      </c>
      <c r="D18" s="54">
        <v>21720</v>
      </c>
      <c r="E18" s="86">
        <v>21704</v>
      </c>
      <c r="F18" s="41">
        <f t="shared" si="0"/>
        <v>0.008134981319228301</v>
      </c>
      <c r="G18" s="41">
        <f t="shared" si="1"/>
        <v>0.047692604749951725</v>
      </c>
      <c r="H18" s="10">
        <f t="shared" si="2"/>
        <v>988</v>
      </c>
      <c r="I18" s="35">
        <f t="shared" si="3"/>
        <v>0.009432251042989299</v>
      </c>
      <c r="J18" s="3">
        <v>21637.36</v>
      </c>
      <c r="K18" s="14">
        <v>21707.15</v>
      </c>
      <c r="L18" s="35">
        <f t="shared" si="4"/>
        <v>0.003225439702440634</v>
      </c>
      <c r="M18" s="14">
        <f t="shared" si="5"/>
        <v>69.79000000000087</v>
      </c>
    </row>
    <row r="19" spans="1:13" ht="15">
      <c r="A19" s="1">
        <v>18</v>
      </c>
      <c r="B19" s="91" t="s">
        <v>110</v>
      </c>
      <c r="C19" s="25">
        <v>8805</v>
      </c>
      <c r="D19" s="54">
        <v>9025</v>
      </c>
      <c r="E19" s="86">
        <v>9065</v>
      </c>
      <c r="F19" s="41">
        <f t="shared" si="0"/>
        <v>0.0033976965379102723</v>
      </c>
      <c r="G19" s="41">
        <f t="shared" si="1"/>
        <v>0.029528676888131742</v>
      </c>
      <c r="H19" s="10">
        <f t="shared" si="2"/>
        <v>260</v>
      </c>
      <c r="I19" s="35">
        <f t="shared" si="3"/>
        <v>0.0024821713271024467</v>
      </c>
      <c r="J19" s="3">
        <v>8993.713</v>
      </c>
      <c r="K19" s="14">
        <v>9050.351</v>
      </c>
      <c r="L19" s="35">
        <f t="shared" si="4"/>
        <v>0.006297510271897806</v>
      </c>
      <c r="M19" s="14">
        <f t="shared" si="5"/>
        <v>56.63800000000083</v>
      </c>
    </row>
    <row r="20" spans="1:13" ht="15">
      <c r="A20" s="1">
        <v>19</v>
      </c>
      <c r="B20" s="91" t="s">
        <v>111</v>
      </c>
      <c r="C20" s="25">
        <v>18154</v>
      </c>
      <c r="D20" s="54">
        <v>18833</v>
      </c>
      <c r="E20" s="86">
        <v>18892</v>
      </c>
      <c r="F20" s="41">
        <f t="shared" si="0"/>
        <v>0.0070810019850194</v>
      </c>
      <c r="G20" s="41">
        <f t="shared" si="1"/>
        <v>0.04065219786272998</v>
      </c>
      <c r="H20" s="10">
        <f t="shared" si="2"/>
        <v>738</v>
      </c>
      <c r="I20" s="35">
        <f t="shared" si="3"/>
        <v>0.00704554784385233</v>
      </c>
      <c r="J20" s="3">
        <v>18780.66</v>
      </c>
      <c r="K20" s="14">
        <v>18840.88</v>
      </c>
      <c r="L20" s="35">
        <f t="shared" si="4"/>
        <v>0.0032064900807533474</v>
      </c>
      <c r="M20" s="14">
        <f t="shared" si="5"/>
        <v>60.220000000001164</v>
      </c>
    </row>
    <row r="21" spans="1:13" ht="15">
      <c r="A21" s="1">
        <v>20</v>
      </c>
      <c r="B21" s="91" t="s">
        <v>112</v>
      </c>
      <c r="C21" s="25">
        <v>30349</v>
      </c>
      <c r="D21" s="54">
        <v>32329</v>
      </c>
      <c r="E21" s="86">
        <v>32420</v>
      </c>
      <c r="F21" s="41">
        <f t="shared" si="0"/>
        <v>0.012151497160402761</v>
      </c>
      <c r="G21" s="41">
        <f t="shared" si="1"/>
        <v>0.06823948070776632</v>
      </c>
      <c r="H21" s="10">
        <f t="shared" si="2"/>
        <v>2071</v>
      </c>
      <c r="I21" s="35">
        <f t="shared" si="3"/>
        <v>0.019771449301650645</v>
      </c>
      <c r="J21" s="3">
        <v>32123.47</v>
      </c>
      <c r="K21" s="14">
        <v>32291.57</v>
      </c>
      <c r="L21" s="35">
        <f t="shared" si="4"/>
        <v>0.005232934051022462</v>
      </c>
      <c r="M21" s="14">
        <f t="shared" si="5"/>
        <v>168.09999999999854</v>
      </c>
    </row>
    <row r="22" spans="1:13" ht="15">
      <c r="A22" s="1">
        <v>21</v>
      </c>
      <c r="B22" s="91" t="s">
        <v>113</v>
      </c>
      <c r="C22" s="25">
        <v>52086</v>
      </c>
      <c r="D22" s="54">
        <v>53923</v>
      </c>
      <c r="E22" s="86">
        <v>54004</v>
      </c>
      <c r="F22" s="41">
        <f t="shared" si="0"/>
        <v>0.020241500698654866</v>
      </c>
      <c r="G22" s="41">
        <f t="shared" si="1"/>
        <v>0.03682371462581116</v>
      </c>
      <c r="H22" s="10">
        <f t="shared" si="2"/>
        <v>1918</v>
      </c>
      <c r="I22" s="35">
        <f t="shared" si="3"/>
        <v>0.018310786943778818</v>
      </c>
      <c r="J22" s="3">
        <v>53965.96</v>
      </c>
      <c r="K22" s="14">
        <v>54002.72</v>
      </c>
      <c r="L22" s="35">
        <f t="shared" si="4"/>
        <v>0.000681170130208043</v>
      </c>
      <c r="M22" s="14">
        <f t="shared" si="5"/>
        <v>36.76000000000204</v>
      </c>
    </row>
    <row r="23" spans="1:13" ht="15">
      <c r="A23" s="1">
        <v>22</v>
      </c>
      <c r="B23" s="91" t="s">
        <v>114</v>
      </c>
      <c r="C23" s="25">
        <v>18450</v>
      </c>
      <c r="D23" s="54">
        <v>18848</v>
      </c>
      <c r="E23" s="86">
        <v>18822</v>
      </c>
      <c r="F23" s="41">
        <f t="shared" si="0"/>
        <v>0.007054764946116618</v>
      </c>
      <c r="G23" s="41">
        <f t="shared" si="1"/>
        <v>0.020162601626016262</v>
      </c>
      <c r="H23" s="10">
        <f t="shared" si="2"/>
        <v>372</v>
      </c>
      <c r="I23" s="35">
        <f t="shared" si="3"/>
        <v>0.0035514143603158086</v>
      </c>
      <c r="J23" s="3">
        <v>18815.5</v>
      </c>
      <c r="K23" s="14">
        <v>18855.27</v>
      </c>
      <c r="L23" s="35">
        <f t="shared" si="4"/>
        <v>0.0021136828678483396</v>
      </c>
      <c r="M23" s="14">
        <f t="shared" si="5"/>
        <v>39.77000000000044</v>
      </c>
    </row>
    <row r="24" spans="1:13" ht="15">
      <c r="A24" s="1">
        <v>23</v>
      </c>
      <c r="B24" s="91" t="s">
        <v>115</v>
      </c>
      <c r="C24" s="25">
        <v>24816</v>
      </c>
      <c r="D24" s="54">
        <v>25464</v>
      </c>
      <c r="E24" s="86">
        <v>25533</v>
      </c>
      <c r="F24" s="41">
        <f t="shared" si="0"/>
        <v>0.009570147347210478</v>
      </c>
      <c r="G24" s="41">
        <f t="shared" si="1"/>
        <v>0.0288926499032882</v>
      </c>
      <c r="H24" s="10">
        <f t="shared" si="2"/>
        <v>717</v>
      </c>
      <c r="I24" s="35">
        <f t="shared" si="3"/>
        <v>0.006845064775124824</v>
      </c>
      <c r="J24" s="3">
        <v>25568.68</v>
      </c>
      <c r="K24" s="14">
        <v>25624.87</v>
      </c>
      <c r="L24" s="35">
        <f t="shared" si="4"/>
        <v>0.0021976105141133092</v>
      </c>
      <c r="M24" s="14">
        <f t="shared" si="5"/>
        <v>56.18999999999869</v>
      </c>
    </row>
    <row r="25" spans="1:13" ht="15">
      <c r="A25" s="1">
        <v>24</v>
      </c>
      <c r="B25" s="91" t="s">
        <v>116</v>
      </c>
      <c r="C25" s="25">
        <v>12283</v>
      </c>
      <c r="D25" s="54">
        <v>12645</v>
      </c>
      <c r="E25" s="86">
        <v>12694</v>
      </c>
      <c r="F25" s="41">
        <f t="shared" si="0"/>
        <v>0.004757899597598786</v>
      </c>
      <c r="G25" s="41">
        <f t="shared" si="1"/>
        <v>0.03346088089229016</v>
      </c>
      <c r="H25" s="10">
        <f t="shared" si="2"/>
        <v>411</v>
      </c>
      <c r="I25" s="35">
        <f t="shared" si="3"/>
        <v>0.0039237400593811755</v>
      </c>
      <c r="J25" s="3">
        <v>12627</v>
      </c>
      <c r="K25" s="14">
        <v>12663.93</v>
      </c>
      <c r="L25" s="35">
        <f t="shared" si="4"/>
        <v>0.0029246851983844376</v>
      </c>
      <c r="M25" s="14">
        <f t="shared" si="5"/>
        <v>36.93000000000029</v>
      </c>
    </row>
    <row r="26" spans="1:13" ht="15">
      <c r="A26" s="1">
        <v>25</v>
      </c>
      <c r="B26" s="91" t="s">
        <v>117</v>
      </c>
      <c r="C26" s="25">
        <v>36367</v>
      </c>
      <c r="D26" s="54">
        <v>36987</v>
      </c>
      <c r="E26" s="86">
        <v>37260</v>
      </c>
      <c r="F26" s="41">
        <f t="shared" si="0"/>
        <v>0.013965600993109404</v>
      </c>
      <c r="G26" s="41">
        <f t="shared" si="1"/>
        <v>0.024555228641350676</v>
      </c>
      <c r="H26" s="10">
        <f t="shared" si="2"/>
        <v>893</v>
      </c>
      <c r="I26" s="35">
        <f t="shared" si="3"/>
        <v>0.00852530382731725</v>
      </c>
      <c r="J26" s="3">
        <v>36986.69</v>
      </c>
      <c r="K26" s="14">
        <v>37166.05</v>
      </c>
      <c r="L26" s="35">
        <f t="shared" si="4"/>
        <v>0.004849312009266051</v>
      </c>
      <c r="M26" s="14">
        <f t="shared" si="5"/>
        <v>179.36000000000058</v>
      </c>
    </row>
    <row r="27" spans="1:13" ht="15">
      <c r="A27" s="1">
        <v>26</v>
      </c>
      <c r="B27" s="91" t="s">
        <v>118</v>
      </c>
      <c r="C27" s="25">
        <v>35078</v>
      </c>
      <c r="D27" s="54">
        <v>36346</v>
      </c>
      <c r="E27" s="86">
        <v>36490</v>
      </c>
      <c r="F27" s="41">
        <f t="shared" si="0"/>
        <v>0.013676993565178801</v>
      </c>
      <c r="G27" s="41">
        <f t="shared" si="1"/>
        <v>0.04025315012258396</v>
      </c>
      <c r="H27" s="10">
        <f t="shared" si="2"/>
        <v>1412</v>
      </c>
      <c r="I27" s="35">
        <f t="shared" si="3"/>
        <v>0.013480099668725596</v>
      </c>
      <c r="J27" s="3">
        <v>36271.7</v>
      </c>
      <c r="K27" s="14">
        <v>36395.21</v>
      </c>
      <c r="L27" s="35">
        <f t="shared" si="4"/>
        <v>0.0034051340301116863</v>
      </c>
      <c r="M27" s="14">
        <f t="shared" si="5"/>
        <v>123.51000000000204</v>
      </c>
    </row>
    <row r="28" spans="1:13" ht="15">
      <c r="A28" s="1">
        <v>27</v>
      </c>
      <c r="B28" s="91" t="s">
        <v>119</v>
      </c>
      <c r="C28" s="25">
        <v>40290</v>
      </c>
      <c r="D28" s="54">
        <v>43353</v>
      </c>
      <c r="E28" s="86">
        <v>42711</v>
      </c>
      <c r="F28" s="41">
        <f t="shared" si="0"/>
        <v>0.016008716693953186</v>
      </c>
      <c r="G28" s="41">
        <f t="shared" si="1"/>
        <v>0.06008935219657483</v>
      </c>
      <c r="H28" s="10">
        <f t="shared" si="2"/>
        <v>2421</v>
      </c>
      <c r="I28" s="35">
        <f t="shared" si="3"/>
        <v>0.0231128337804424</v>
      </c>
      <c r="J28" s="3">
        <v>43110.7</v>
      </c>
      <c r="K28" s="14">
        <v>42700.63</v>
      </c>
      <c r="L28" s="35">
        <f t="shared" si="4"/>
        <v>-0.009512023697133188</v>
      </c>
      <c r="M28" s="14">
        <f t="shared" si="5"/>
        <v>-410.0699999999997</v>
      </c>
    </row>
    <row r="29" spans="1:13" ht="15">
      <c r="A29" s="1">
        <v>28</v>
      </c>
      <c r="B29" s="91" t="s">
        <v>120</v>
      </c>
      <c r="C29" s="25">
        <v>16148</v>
      </c>
      <c r="D29" s="54">
        <v>16610</v>
      </c>
      <c r="E29" s="86">
        <v>16627</v>
      </c>
      <c r="F29" s="41">
        <f t="shared" si="0"/>
        <v>0.006232046369093668</v>
      </c>
      <c r="G29" s="41">
        <f t="shared" si="1"/>
        <v>0.029663116175377757</v>
      </c>
      <c r="H29" s="10">
        <f t="shared" si="2"/>
        <v>479</v>
      </c>
      <c r="I29" s="35">
        <f t="shared" si="3"/>
        <v>0.0045729233295464305</v>
      </c>
      <c r="J29" s="3">
        <v>16573.84</v>
      </c>
      <c r="K29" s="14">
        <v>16618.62</v>
      </c>
      <c r="L29" s="35">
        <f t="shared" si="4"/>
        <v>0.002701848213811575</v>
      </c>
      <c r="M29" s="14">
        <f t="shared" si="5"/>
        <v>44.779999999998836</v>
      </c>
    </row>
    <row r="30" spans="1:13" ht="15">
      <c r="A30" s="1">
        <v>29</v>
      </c>
      <c r="B30" s="91" t="s">
        <v>121</v>
      </c>
      <c r="C30" s="25">
        <v>6307</v>
      </c>
      <c r="D30" s="54">
        <v>6781</v>
      </c>
      <c r="E30" s="86">
        <v>6927</v>
      </c>
      <c r="F30" s="41">
        <f t="shared" si="0"/>
        <v>0.0025963424068510157</v>
      </c>
      <c r="G30" s="41">
        <f t="shared" si="1"/>
        <v>0.09830347233232915</v>
      </c>
      <c r="H30" s="10">
        <f t="shared" si="2"/>
        <v>620</v>
      </c>
      <c r="I30" s="35">
        <f t="shared" si="3"/>
        <v>0.005919023933859681</v>
      </c>
      <c r="J30" s="3">
        <v>6784.876</v>
      </c>
      <c r="K30" s="14">
        <v>6982.32</v>
      </c>
      <c r="L30" s="35">
        <f t="shared" si="4"/>
        <v>0.029100605523225406</v>
      </c>
      <c r="M30" s="14">
        <f t="shared" si="5"/>
        <v>197.4439999999995</v>
      </c>
    </row>
    <row r="31" spans="1:13" ht="15">
      <c r="A31" s="1">
        <v>30</v>
      </c>
      <c r="B31" s="91" t="s">
        <v>122</v>
      </c>
      <c r="C31" s="25">
        <v>14038</v>
      </c>
      <c r="D31" s="54">
        <v>15361</v>
      </c>
      <c r="E31" s="86">
        <v>15008</v>
      </c>
      <c r="F31" s="41">
        <f t="shared" si="0"/>
        <v>0.005625221140756466</v>
      </c>
      <c r="G31" s="41">
        <f t="shared" si="1"/>
        <v>0.06909816213135775</v>
      </c>
      <c r="H31" s="10">
        <f t="shared" si="2"/>
        <v>970</v>
      </c>
      <c r="I31" s="35">
        <f t="shared" si="3"/>
        <v>0.009260408412651437</v>
      </c>
      <c r="J31" s="3">
        <v>15550.98</v>
      </c>
      <c r="K31" s="14">
        <v>15721.6</v>
      </c>
      <c r="L31" s="35">
        <f t="shared" si="4"/>
        <v>0.010971655805614875</v>
      </c>
      <c r="M31" s="14">
        <f t="shared" si="5"/>
        <v>170.6200000000008</v>
      </c>
    </row>
    <row r="32" spans="1:13" ht="15">
      <c r="A32" s="1">
        <v>31</v>
      </c>
      <c r="B32" s="91" t="s">
        <v>123</v>
      </c>
      <c r="C32" s="25">
        <v>38990</v>
      </c>
      <c r="D32" s="54">
        <v>40445</v>
      </c>
      <c r="E32" s="86">
        <v>40951</v>
      </c>
      <c r="F32" s="41">
        <f t="shared" si="0"/>
        <v>0.015349042572968954</v>
      </c>
      <c r="G32" s="41">
        <f t="shared" si="1"/>
        <v>0.050294947422416005</v>
      </c>
      <c r="H32" s="10">
        <f t="shared" si="2"/>
        <v>1961</v>
      </c>
      <c r="I32" s="35">
        <f t="shared" si="3"/>
        <v>0.018721299894030378</v>
      </c>
      <c r="J32" s="3">
        <v>40430.16</v>
      </c>
      <c r="K32" s="14">
        <v>40968.97</v>
      </c>
      <c r="L32" s="35">
        <f t="shared" si="4"/>
        <v>0.013326932171428399</v>
      </c>
      <c r="M32" s="14">
        <f t="shared" si="5"/>
        <v>538.8099999999977</v>
      </c>
    </row>
    <row r="33" spans="1:13" ht="15">
      <c r="A33" s="1">
        <v>32</v>
      </c>
      <c r="B33" s="91" t="s">
        <v>124</v>
      </c>
      <c r="C33" s="25">
        <v>21455</v>
      </c>
      <c r="D33" s="54">
        <v>22682</v>
      </c>
      <c r="E33" s="86">
        <v>22717</v>
      </c>
      <c r="F33" s="41">
        <f t="shared" si="0"/>
        <v>0.008514668753635704</v>
      </c>
      <c r="G33" s="41">
        <f t="shared" si="1"/>
        <v>0.05882078769517595</v>
      </c>
      <c r="H33" s="10">
        <f t="shared" si="2"/>
        <v>1262</v>
      </c>
      <c r="I33" s="35">
        <f t="shared" si="3"/>
        <v>0.012048077749243415</v>
      </c>
      <c r="J33" s="3">
        <v>22530.3</v>
      </c>
      <c r="K33" s="14">
        <v>22651.29</v>
      </c>
      <c r="L33" s="35">
        <f t="shared" si="4"/>
        <v>0.005370101596516762</v>
      </c>
      <c r="M33" s="14">
        <f t="shared" si="5"/>
        <v>120.9900000000016</v>
      </c>
    </row>
    <row r="34" spans="1:13" ht="15">
      <c r="A34" s="1">
        <v>33</v>
      </c>
      <c r="B34" s="91" t="s">
        <v>125</v>
      </c>
      <c r="C34" s="25">
        <v>51230</v>
      </c>
      <c r="D34" s="54">
        <v>53718</v>
      </c>
      <c r="E34" s="86">
        <v>53781</v>
      </c>
      <c r="F34" s="41">
        <f aca="true" t="shared" si="6" ref="F34:F65">E34/$E$83</f>
        <v>0.02015791698900743</v>
      </c>
      <c r="G34" s="41">
        <f aca="true" t="shared" si="7" ref="G34:G65">(E34-C34)/C34</f>
        <v>0.04979504196759711</v>
      </c>
      <c r="H34" s="10">
        <f aca="true" t="shared" si="8" ref="H34:H65">E34-C34</f>
        <v>2551</v>
      </c>
      <c r="I34" s="35">
        <f aca="true" t="shared" si="9" ref="I34:I65">H34/$H$83</f>
        <v>0.02435391944399362</v>
      </c>
      <c r="J34" s="3">
        <v>53217.8</v>
      </c>
      <c r="K34" s="14">
        <v>53421.05</v>
      </c>
      <c r="L34" s="35">
        <f t="shared" si="4"/>
        <v>0.0038192108655374702</v>
      </c>
      <c r="M34" s="14">
        <f t="shared" si="5"/>
        <v>203.25</v>
      </c>
    </row>
    <row r="35" spans="1:13" ht="15">
      <c r="A35" s="1">
        <v>34</v>
      </c>
      <c r="B35" s="91" t="s">
        <v>126</v>
      </c>
      <c r="C35" s="25">
        <v>296526</v>
      </c>
      <c r="D35" s="54">
        <v>308562</v>
      </c>
      <c r="E35" s="86">
        <v>310176</v>
      </c>
      <c r="F35" s="41">
        <f t="shared" si="6"/>
        <v>0.11625856826727597</v>
      </c>
      <c r="G35" s="41">
        <f t="shared" si="7"/>
        <v>0.04603306286801157</v>
      </c>
      <c r="H35" s="10">
        <f t="shared" si="8"/>
        <v>13650</v>
      </c>
      <c r="I35" s="35">
        <f t="shared" si="9"/>
        <v>0.13031399467287846</v>
      </c>
      <c r="J35" s="3">
        <v>308141.4</v>
      </c>
      <c r="K35" s="14">
        <v>309936</v>
      </c>
      <c r="L35" s="35">
        <f t="shared" si="4"/>
        <v>0.005823949654282017</v>
      </c>
      <c r="M35" s="14">
        <f t="shared" si="5"/>
        <v>1794.5999999999767</v>
      </c>
    </row>
    <row r="36" spans="1:13" ht="15">
      <c r="A36" s="1">
        <v>35</v>
      </c>
      <c r="B36" s="91" t="s">
        <v>127</v>
      </c>
      <c r="C36" s="25">
        <v>135648</v>
      </c>
      <c r="D36" s="54">
        <v>139694</v>
      </c>
      <c r="E36" s="86">
        <v>140142</v>
      </c>
      <c r="F36" s="41">
        <f t="shared" si="6"/>
        <v>0.05252730151305255</v>
      </c>
      <c r="G36" s="41">
        <f t="shared" si="7"/>
        <v>0.033129865534324135</v>
      </c>
      <c r="H36" s="10">
        <f t="shared" si="8"/>
        <v>4494</v>
      </c>
      <c r="I36" s="35">
        <f t="shared" si="9"/>
        <v>0.04290337670768614</v>
      </c>
      <c r="J36" s="3">
        <v>139110.6</v>
      </c>
      <c r="K36" s="14">
        <v>139257.4</v>
      </c>
      <c r="L36" s="35">
        <f t="shared" si="4"/>
        <v>0.001055275442705217</v>
      </c>
      <c r="M36" s="14">
        <f t="shared" si="5"/>
        <v>146.79999999998836</v>
      </c>
    </row>
    <row r="37" spans="1:13" ht="15">
      <c r="A37" s="1">
        <v>36</v>
      </c>
      <c r="B37" s="91" t="s">
        <v>128</v>
      </c>
      <c r="C37" s="25">
        <v>11857</v>
      </c>
      <c r="D37" s="54">
        <v>12372</v>
      </c>
      <c r="E37" s="86">
        <v>12461</v>
      </c>
      <c r="F37" s="41">
        <f t="shared" si="6"/>
        <v>0.0046705677395366685</v>
      </c>
      <c r="G37" s="41">
        <f t="shared" si="7"/>
        <v>0.05094037277557561</v>
      </c>
      <c r="H37" s="10">
        <f t="shared" si="8"/>
        <v>604</v>
      </c>
      <c r="I37" s="35">
        <f t="shared" si="9"/>
        <v>0.005766274929114915</v>
      </c>
      <c r="J37" s="3">
        <v>12478.81</v>
      </c>
      <c r="K37" s="14">
        <v>12563.68</v>
      </c>
      <c r="L37" s="35">
        <f t="shared" si="4"/>
        <v>0.006801129274345935</v>
      </c>
      <c r="M37" s="14">
        <f t="shared" si="5"/>
        <v>84.8700000000008</v>
      </c>
    </row>
    <row r="38" spans="1:13" ht="15">
      <c r="A38" s="1">
        <v>37</v>
      </c>
      <c r="B38" s="91" t="s">
        <v>129</v>
      </c>
      <c r="C38" s="25">
        <v>17257</v>
      </c>
      <c r="D38" s="54">
        <v>17572</v>
      </c>
      <c r="E38" s="86">
        <v>17637</v>
      </c>
      <c r="F38" s="41">
        <f t="shared" si="6"/>
        <v>0.006610609358976665</v>
      </c>
      <c r="G38" s="41">
        <f t="shared" si="7"/>
        <v>0.022020049834849627</v>
      </c>
      <c r="H38" s="10">
        <f t="shared" si="8"/>
        <v>380</v>
      </c>
      <c r="I38" s="35">
        <f t="shared" si="9"/>
        <v>0.0036277888626881916</v>
      </c>
      <c r="J38" s="3">
        <v>17397.22</v>
      </c>
      <c r="K38" s="14">
        <v>17556.33</v>
      </c>
      <c r="L38" s="35">
        <f t="shared" si="4"/>
        <v>0.0091457140853539</v>
      </c>
      <c r="M38" s="14">
        <f t="shared" si="5"/>
        <v>159.11000000000058</v>
      </c>
    </row>
    <row r="39" spans="1:13" ht="15">
      <c r="A39" s="1">
        <v>38</v>
      </c>
      <c r="B39" s="91" t="s">
        <v>130</v>
      </c>
      <c r="C39" s="25">
        <v>42183</v>
      </c>
      <c r="D39" s="54">
        <v>43168</v>
      </c>
      <c r="E39" s="86">
        <v>42923</v>
      </c>
      <c r="F39" s="41">
        <f t="shared" si="6"/>
        <v>0.01608817744034447</v>
      </c>
      <c r="G39" s="41">
        <f t="shared" si="7"/>
        <v>0.01754261195268236</v>
      </c>
      <c r="H39" s="10">
        <f t="shared" si="8"/>
        <v>740</v>
      </c>
      <c r="I39" s="35">
        <f t="shared" si="9"/>
        <v>0.007064641469445425</v>
      </c>
      <c r="J39" s="3">
        <v>43074.3</v>
      </c>
      <c r="K39" s="14">
        <v>43031.53</v>
      </c>
      <c r="L39" s="35">
        <f t="shared" si="4"/>
        <v>-0.0009929354626773755</v>
      </c>
      <c r="M39" s="14">
        <f t="shared" si="5"/>
        <v>-42.770000000004075</v>
      </c>
    </row>
    <row r="40" spans="1:13" ht="15">
      <c r="A40" s="1">
        <v>39</v>
      </c>
      <c r="B40" s="91" t="s">
        <v>131</v>
      </c>
      <c r="C40" s="25">
        <v>12589</v>
      </c>
      <c r="D40" s="54">
        <v>12993</v>
      </c>
      <c r="E40" s="86">
        <v>12883</v>
      </c>
      <c r="F40" s="41">
        <f t="shared" si="6"/>
        <v>0.004828739602636298</v>
      </c>
      <c r="G40" s="41">
        <f t="shared" si="7"/>
        <v>0.023353721502899355</v>
      </c>
      <c r="H40" s="10">
        <f t="shared" si="8"/>
        <v>294</v>
      </c>
      <c r="I40" s="35">
        <f t="shared" si="9"/>
        <v>0.0028067629621850746</v>
      </c>
      <c r="J40" s="3">
        <v>12942.55</v>
      </c>
      <c r="K40" s="14">
        <v>12982.58</v>
      </c>
      <c r="L40" s="35">
        <f t="shared" si="4"/>
        <v>0.003092899003673979</v>
      </c>
      <c r="M40" s="14">
        <f t="shared" si="5"/>
        <v>40.030000000000655</v>
      </c>
    </row>
    <row r="41" spans="1:13" ht="15">
      <c r="A41" s="1">
        <v>40</v>
      </c>
      <c r="B41" s="91" t="s">
        <v>132</v>
      </c>
      <c r="C41" s="25">
        <v>10712</v>
      </c>
      <c r="D41" s="54">
        <v>11195</v>
      </c>
      <c r="E41" s="86">
        <v>11260</v>
      </c>
      <c r="F41" s="41">
        <f t="shared" si="6"/>
        <v>0.004220415114933223</v>
      </c>
      <c r="G41" s="41">
        <f t="shared" si="7"/>
        <v>0.05115758028379388</v>
      </c>
      <c r="H41" s="10">
        <f t="shared" si="8"/>
        <v>548</v>
      </c>
      <c r="I41" s="35">
        <f t="shared" si="9"/>
        <v>0.005231653412508234</v>
      </c>
      <c r="J41" s="3">
        <v>11114.25</v>
      </c>
      <c r="K41" s="14">
        <v>11194.68</v>
      </c>
      <c r="L41" s="35">
        <f t="shared" si="4"/>
        <v>0.007236655644780376</v>
      </c>
      <c r="M41" s="14">
        <f t="shared" si="5"/>
        <v>80.43000000000029</v>
      </c>
    </row>
    <row r="42" spans="1:13" ht="15">
      <c r="A42" s="1">
        <v>41</v>
      </c>
      <c r="B42" s="91" t="s">
        <v>133</v>
      </c>
      <c r="C42" s="25">
        <v>48142</v>
      </c>
      <c r="D42" s="54">
        <v>50183</v>
      </c>
      <c r="E42" s="86">
        <v>50237</v>
      </c>
      <c r="F42" s="41">
        <f t="shared" si="6"/>
        <v>0.01882957319084372</v>
      </c>
      <c r="G42" s="41">
        <f t="shared" si="7"/>
        <v>0.04351709525985626</v>
      </c>
      <c r="H42" s="10">
        <f t="shared" si="8"/>
        <v>2095</v>
      </c>
      <c r="I42" s="35">
        <f t="shared" si="9"/>
        <v>0.020000572808767794</v>
      </c>
      <c r="J42" s="3">
        <v>50069.35</v>
      </c>
      <c r="K42" s="14">
        <v>50240.98</v>
      </c>
      <c r="L42" s="35">
        <f t="shared" si="4"/>
        <v>0.0034278455781831534</v>
      </c>
      <c r="M42" s="14">
        <f t="shared" si="5"/>
        <v>171.63000000000466</v>
      </c>
    </row>
    <row r="43" spans="1:13" ht="15">
      <c r="A43" s="1">
        <v>42</v>
      </c>
      <c r="B43" s="91" t="s">
        <v>134</v>
      </c>
      <c r="C43" s="25">
        <v>64174</v>
      </c>
      <c r="D43" s="54">
        <v>66908</v>
      </c>
      <c r="E43" s="86">
        <v>67053</v>
      </c>
      <c r="F43" s="41">
        <f t="shared" si="6"/>
        <v>0.025132459564974903</v>
      </c>
      <c r="G43" s="41">
        <f t="shared" si="7"/>
        <v>0.04486240533549413</v>
      </c>
      <c r="H43" s="10">
        <f t="shared" si="8"/>
        <v>2879</v>
      </c>
      <c r="I43" s="35">
        <f t="shared" si="9"/>
        <v>0.027485274041261325</v>
      </c>
      <c r="J43" s="3">
        <v>66875.33</v>
      </c>
      <c r="K43" s="14">
        <v>67016.26</v>
      </c>
      <c r="L43" s="35">
        <f t="shared" si="4"/>
        <v>0.0021073540870750547</v>
      </c>
      <c r="M43" s="14">
        <f t="shared" si="5"/>
        <v>140.92999999999302</v>
      </c>
    </row>
    <row r="44" spans="1:13" ht="15">
      <c r="A44" s="1">
        <v>43</v>
      </c>
      <c r="B44" s="91" t="s">
        <v>135</v>
      </c>
      <c r="C44" s="25">
        <v>20028</v>
      </c>
      <c r="D44" s="54">
        <v>20476</v>
      </c>
      <c r="E44" s="86">
        <v>20540</v>
      </c>
      <c r="F44" s="41">
        <f t="shared" si="6"/>
        <v>0.007698696843759183</v>
      </c>
      <c r="G44" s="41">
        <f t="shared" si="7"/>
        <v>0.025564210105851807</v>
      </c>
      <c r="H44" s="10">
        <f t="shared" si="8"/>
        <v>512</v>
      </c>
      <c r="I44" s="35">
        <f t="shared" si="9"/>
        <v>0.0048879681518325105</v>
      </c>
      <c r="J44" s="3">
        <v>20393.89</v>
      </c>
      <c r="K44" s="14">
        <v>20564.02</v>
      </c>
      <c r="L44" s="35">
        <f t="shared" si="4"/>
        <v>0.008342204454373394</v>
      </c>
      <c r="M44" s="14">
        <f t="shared" si="5"/>
        <v>170.13000000000102</v>
      </c>
    </row>
    <row r="45" spans="1:13" ht="15">
      <c r="A45" s="1">
        <v>44</v>
      </c>
      <c r="B45" s="91" t="s">
        <v>136</v>
      </c>
      <c r="C45" s="25">
        <v>34098</v>
      </c>
      <c r="D45" s="54">
        <v>34560</v>
      </c>
      <c r="E45" s="86">
        <v>34686</v>
      </c>
      <c r="F45" s="41">
        <f t="shared" si="6"/>
        <v>0.013000827591169961</v>
      </c>
      <c r="G45" s="41">
        <f t="shared" si="7"/>
        <v>0.01724441316206229</v>
      </c>
      <c r="H45" s="10">
        <f t="shared" si="8"/>
        <v>588</v>
      </c>
      <c r="I45" s="35">
        <f t="shared" si="9"/>
        <v>0.005613525924370149</v>
      </c>
      <c r="J45" s="3">
        <v>34463.39</v>
      </c>
      <c r="K45" s="14">
        <v>34706.66</v>
      </c>
      <c r="L45" s="35">
        <f t="shared" si="4"/>
        <v>0.0070587948544819324</v>
      </c>
      <c r="M45" s="14">
        <f t="shared" si="5"/>
        <v>243.27000000000407</v>
      </c>
    </row>
    <row r="46" spans="1:13" ht="15">
      <c r="A46" s="1">
        <v>45</v>
      </c>
      <c r="B46" s="91" t="s">
        <v>137</v>
      </c>
      <c r="C46" s="25">
        <v>37301</v>
      </c>
      <c r="D46" s="54">
        <v>39208</v>
      </c>
      <c r="E46" s="86">
        <v>39278</v>
      </c>
      <c r="F46" s="41">
        <f t="shared" si="6"/>
        <v>0.014721977343192463</v>
      </c>
      <c r="G46" s="41">
        <f t="shared" si="7"/>
        <v>0.05300126001983861</v>
      </c>
      <c r="H46" s="10">
        <f t="shared" si="8"/>
        <v>1977</v>
      </c>
      <c r="I46" s="35">
        <f t="shared" si="9"/>
        <v>0.018874048898775145</v>
      </c>
      <c r="J46" s="3">
        <v>39096.31</v>
      </c>
      <c r="K46" s="14">
        <v>39237.18</v>
      </c>
      <c r="L46" s="35">
        <f t="shared" si="4"/>
        <v>0.003603153341069851</v>
      </c>
      <c r="M46" s="14">
        <f t="shared" si="5"/>
        <v>140.87000000000262</v>
      </c>
    </row>
    <row r="47" spans="1:13" ht="15">
      <c r="A47" s="1">
        <v>46</v>
      </c>
      <c r="B47" s="91" t="s">
        <v>138</v>
      </c>
      <c r="C47" s="25">
        <v>29609</v>
      </c>
      <c r="D47" s="54">
        <v>31686</v>
      </c>
      <c r="E47" s="86">
        <v>31737</v>
      </c>
      <c r="F47" s="41">
        <f t="shared" si="6"/>
        <v>0.011895498623679902</v>
      </c>
      <c r="G47" s="41">
        <f t="shared" si="7"/>
        <v>0.07187003951501232</v>
      </c>
      <c r="H47" s="10">
        <f t="shared" si="8"/>
        <v>2128</v>
      </c>
      <c r="I47" s="35">
        <f t="shared" si="9"/>
        <v>0.020315617631053873</v>
      </c>
      <c r="J47" s="3">
        <v>31599.32</v>
      </c>
      <c r="K47" s="14">
        <v>31808.87</v>
      </c>
      <c r="L47" s="35">
        <f t="shared" si="4"/>
        <v>0.006631471816482104</v>
      </c>
      <c r="M47" s="14">
        <f t="shared" si="5"/>
        <v>209.54999999999927</v>
      </c>
    </row>
    <row r="48" spans="1:13" ht="15">
      <c r="A48" s="1">
        <v>47</v>
      </c>
      <c r="B48" s="91" t="s">
        <v>139</v>
      </c>
      <c r="C48" s="25">
        <v>21600</v>
      </c>
      <c r="D48" s="54">
        <v>22392</v>
      </c>
      <c r="E48" s="86">
        <v>22505</v>
      </c>
      <c r="F48" s="41">
        <f t="shared" si="6"/>
        <v>0.008435208007244422</v>
      </c>
      <c r="G48" s="41">
        <f t="shared" si="7"/>
        <v>0.04189814814814815</v>
      </c>
      <c r="H48" s="10">
        <f t="shared" si="8"/>
        <v>905</v>
      </c>
      <c r="I48" s="35">
        <f t="shared" si="9"/>
        <v>0.008639865580875825</v>
      </c>
      <c r="J48" s="3">
        <v>22507.89</v>
      </c>
      <c r="K48" s="14">
        <v>22574.07</v>
      </c>
      <c r="L48" s="35">
        <f t="shared" si="4"/>
        <v>0.002940302267338266</v>
      </c>
      <c r="M48" s="14">
        <f t="shared" si="5"/>
        <v>66.18000000000029</v>
      </c>
    </row>
    <row r="49" spans="1:13" ht="15">
      <c r="A49" s="1">
        <v>48</v>
      </c>
      <c r="B49" s="91" t="s">
        <v>140</v>
      </c>
      <c r="C49" s="25">
        <v>31136</v>
      </c>
      <c r="D49" s="54">
        <v>32483</v>
      </c>
      <c r="E49" s="86">
        <v>32519</v>
      </c>
      <c r="F49" s="41">
        <f t="shared" si="6"/>
        <v>0.012188603829708124</v>
      </c>
      <c r="G49" s="41">
        <f t="shared" si="7"/>
        <v>0.04441803699897225</v>
      </c>
      <c r="H49" s="10">
        <f t="shared" si="8"/>
        <v>1383</v>
      </c>
      <c r="I49" s="35">
        <f t="shared" si="9"/>
        <v>0.013203242097625708</v>
      </c>
      <c r="J49" s="3">
        <v>32446.64</v>
      </c>
      <c r="K49" s="14">
        <v>32441.66</v>
      </c>
      <c r="L49" s="35">
        <f t="shared" si="4"/>
        <v>-0.00015348276431703138</v>
      </c>
      <c r="M49" s="14">
        <f t="shared" si="5"/>
        <v>-4.979999999999563</v>
      </c>
    </row>
    <row r="50" spans="1:13" ht="15">
      <c r="A50" s="1">
        <v>49</v>
      </c>
      <c r="B50" s="91" t="s">
        <v>141</v>
      </c>
      <c r="C50" s="25">
        <v>12670</v>
      </c>
      <c r="D50" s="54">
        <v>12833</v>
      </c>
      <c r="E50" s="86">
        <v>12906</v>
      </c>
      <c r="F50" s="41">
        <f t="shared" si="6"/>
        <v>0.004837360343990069</v>
      </c>
      <c r="G50" s="41">
        <f t="shared" si="7"/>
        <v>0.018626677190213103</v>
      </c>
      <c r="H50" s="10">
        <f t="shared" si="8"/>
        <v>236</v>
      </c>
      <c r="I50" s="35">
        <f t="shared" si="9"/>
        <v>0.0022530478199852978</v>
      </c>
      <c r="J50" s="3">
        <v>12978.68</v>
      </c>
      <c r="K50" s="14">
        <v>12981.51</v>
      </c>
      <c r="L50" s="35">
        <f t="shared" si="4"/>
        <v>0.00021804990954395418</v>
      </c>
      <c r="M50" s="14">
        <f t="shared" si="5"/>
        <v>2.8299999999999272</v>
      </c>
    </row>
    <row r="51" spans="1:13" ht="15">
      <c r="A51" s="1">
        <v>50</v>
      </c>
      <c r="B51" s="91" t="s">
        <v>142</v>
      </c>
      <c r="C51" s="25">
        <v>10831</v>
      </c>
      <c r="D51" s="54">
        <v>11176</v>
      </c>
      <c r="E51" s="86">
        <v>11246</v>
      </c>
      <c r="F51" s="41">
        <f t="shared" si="6"/>
        <v>0.004215167707152667</v>
      </c>
      <c r="G51" s="41">
        <f t="shared" si="7"/>
        <v>0.03831594497276337</v>
      </c>
      <c r="H51" s="10">
        <f t="shared" si="8"/>
        <v>415</v>
      </c>
      <c r="I51" s="35">
        <f t="shared" si="9"/>
        <v>0.0039619273105673675</v>
      </c>
      <c r="J51" s="3">
        <v>11163.24</v>
      </c>
      <c r="K51" s="14">
        <v>11213.18</v>
      </c>
      <c r="L51" s="35">
        <f t="shared" si="4"/>
        <v>0.004473611603799659</v>
      </c>
      <c r="M51" s="14">
        <f t="shared" si="5"/>
        <v>49.94000000000051</v>
      </c>
    </row>
    <row r="52" spans="1:13" ht="15">
      <c r="A52" s="1">
        <v>51</v>
      </c>
      <c r="B52" s="91" t="s">
        <v>143</v>
      </c>
      <c r="C52" s="25">
        <v>13083</v>
      </c>
      <c r="D52" s="54">
        <v>13772</v>
      </c>
      <c r="E52" s="86">
        <v>13716</v>
      </c>
      <c r="F52" s="41">
        <f t="shared" si="6"/>
        <v>0.0051409603655794035</v>
      </c>
      <c r="G52" s="41">
        <f t="shared" si="7"/>
        <v>0.04838339830314148</v>
      </c>
      <c r="H52" s="10">
        <f t="shared" si="8"/>
        <v>633</v>
      </c>
      <c r="I52" s="35">
        <f t="shared" si="9"/>
        <v>0.006043132500214803</v>
      </c>
      <c r="J52" s="3">
        <v>13720.94</v>
      </c>
      <c r="K52" s="14">
        <v>13631.46</v>
      </c>
      <c r="L52" s="35">
        <f t="shared" si="4"/>
        <v>-0.00652141908644753</v>
      </c>
      <c r="M52" s="14">
        <f t="shared" si="5"/>
        <v>-89.48000000000138</v>
      </c>
    </row>
    <row r="53" spans="1:13" ht="15">
      <c r="A53" s="1">
        <v>52</v>
      </c>
      <c r="B53" s="91" t="s">
        <v>144</v>
      </c>
      <c r="C53" s="25">
        <v>21918</v>
      </c>
      <c r="D53" s="54">
        <v>22770</v>
      </c>
      <c r="E53" s="86">
        <v>22804</v>
      </c>
      <c r="F53" s="41">
        <f t="shared" si="6"/>
        <v>0.008547277644843447</v>
      </c>
      <c r="G53" s="41">
        <f t="shared" si="7"/>
        <v>0.04042339629528242</v>
      </c>
      <c r="H53" s="10">
        <f t="shared" si="8"/>
        <v>886</v>
      </c>
      <c r="I53" s="35">
        <f t="shared" si="9"/>
        <v>0.008458476137741415</v>
      </c>
      <c r="J53" s="3">
        <v>22671.66</v>
      </c>
      <c r="K53" s="14">
        <v>22774.16</v>
      </c>
      <c r="L53" s="35">
        <f t="shared" si="4"/>
        <v>0.004521062859975847</v>
      </c>
      <c r="M53" s="14">
        <f t="shared" si="5"/>
        <v>102.5</v>
      </c>
    </row>
    <row r="54" spans="1:13" ht="15">
      <c r="A54" s="1">
        <v>53</v>
      </c>
      <c r="B54" s="91" t="s">
        <v>145</v>
      </c>
      <c r="C54" s="25">
        <v>13597</v>
      </c>
      <c r="D54" s="54">
        <v>14469</v>
      </c>
      <c r="E54" s="86">
        <v>14399</v>
      </c>
      <c r="F54" s="41">
        <f t="shared" si="6"/>
        <v>0.005396958902302263</v>
      </c>
      <c r="G54" s="41">
        <f t="shared" si="7"/>
        <v>0.05898359932338016</v>
      </c>
      <c r="H54" s="10">
        <f t="shared" si="8"/>
        <v>802</v>
      </c>
      <c r="I54" s="35">
        <f t="shared" si="9"/>
        <v>0.007656543862831394</v>
      </c>
      <c r="J54" s="3">
        <v>14433.25</v>
      </c>
      <c r="K54" s="14">
        <v>14376.22</v>
      </c>
      <c r="L54" s="35">
        <f t="shared" si="4"/>
        <v>-0.0039512930213223395</v>
      </c>
      <c r="M54" s="14">
        <f t="shared" si="5"/>
        <v>-57.030000000000655</v>
      </c>
    </row>
    <row r="55" spans="1:13" ht="15">
      <c r="A55" s="1">
        <v>54</v>
      </c>
      <c r="B55" s="91" t="s">
        <v>146</v>
      </c>
      <c r="C55" s="25">
        <v>25543</v>
      </c>
      <c r="D55" s="54">
        <v>26751</v>
      </c>
      <c r="E55" s="86">
        <v>26759</v>
      </c>
      <c r="F55" s="41">
        <f t="shared" si="6"/>
        <v>0.010029670342850633</v>
      </c>
      <c r="G55" s="41">
        <f t="shared" si="7"/>
        <v>0.047605997729319185</v>
      </c>
      <c r="H55" s="10">
        <f t="shared" si="8"/>
        <v>1216</v>
      </c>
      <c r="I55" s="35">
        <f t="shared" si="9"/>
        <v>0.011608924360602213</v>
      </c>
      <c r="J55" s="3">
        <v>26636.55</v>
      </c>
      <c r="K55" s="14">
        <v>26733.32</v>
      </c>
      <c r="L55" s="35">
        <f t="shared" si="4"/>
        <v>0.0036329779945225805</v>
      </c>
      <c r="M55" s="14">
        <f t="shared" si="5"/>
        <v>96.77000000000044</v>
      </c>
    </row>
    <row r="56" spans="1:13" ht="15">
      <c r="A56" s="1">
        <v>55</v>
      </c>
      <c r="B56" s="91" t="s">
        <v>147</v>
      </c>
      <c r="C56" s="25">
        <v>45649</v>
      </c>
      <c r="D56" s="54">
        <v>48185</v>
      </c>
      <c r="E56" s="86">
        <v>47844</v>
      </c>
      <c r="F56" s="41">
        <f t="shared" si="6"/>
        <v>0.017932641275210045</v>
      </c>
      <c r="G56" s="41">
        <f t="shared" si="7"/>
        <v>0.04808429538434577</v>
      </c>
      <c r="H56" s="10">
        <f t="shared" si="8"/>
        <v>2195</v>
      </c>
      <c r="I56" s="35">
        <f t="shared" si="9"/>
        <v>0.02095525408842258</v>
      </c>
      <c r="J56" s="3">
        <v>47537.06</v>
      </c>
      <c r="K56" s="14">
        <v>47567.85</v>
      </c>
      <c r="L56" s="35">
        <f t="shared" si="4"/>
        <v>0.0006477051799164878</v>
      </c>
      <c r="M56" s="14">
        <f t="shared" si="5"/>
        <v>30.790000000000873</v>
      </c>
    </row>
    <row r="57" spans="1:13" ht="15">
      <c r="A57" s="1">
        <v>56</v>
      </c>
      <c r="B57" s="91" t="s">
        <v>148</v>
      </c>
      <c r="C57" s="25">
        <v>13318</v>
      </c>
      <c r="D57" s="54">
        <v>13560</v>
      </c>
      <c r="E57" s="86">
        <v>13531</v>
      </c>
      <c r="F57" s="41">
        <f t="shared" si="6"/>
        <v>0.005071619619907765</v>
      </c>
      <c r="G57" s="41">
        <f t="shared" si="7"/>
        <v>0.01599339240126145</v>
      </c>
      <c r="H57" s="10">
        <f t="shared" si="8"/>
        <v>213</v>
      </c>
      <c r="I57" s="35">
        <f t="shared" si="9"/>
        <v>0.0020334711256646968</v>
      </c>
      <c r="J57" s="3">
        <v>13548.42</v>
      </c>
      <c r="K57" s="14">
        <v>13586.43</v>
      </c>
      <c r="L57" s="35">
        <f t="shared" si="4"/>
        <v>0.0028054931866594197</v>
      </c>
      <c r="M57" s="14">
        <f t="shared" si="5"/>
        <v>38.01000000000022</v>
      </c>
    </row>
    <row r="58" spans="1:13" ht="15">
      <c r="A58" s="1">
        <v>57</v>
      </c>
      <c r="B58" s="91" t="s">
        <v>149</v>
      </c>
      <c r="C58" s="25">
        <v>9560</v>
      </c>
      <c r="D58" s="54">
        <v>9542</v>
      </c>
      <c r="E58" s="86">
        <v>9580</v>
      </c>
      <c r="F58" s="41">
        <f t="shared" si="6"/>
        <v>0.0035907261812664544</v>
      </c>
      <c r="G58" s="41">
        <f t="shared" si="7"/>
        <v>0.0020920502092050207</v>
      </c>
      <c r="H58" s="10">
        <f t="shared" si="8"/>
        <v>20</v>
      </c>
      <c r="I58" s="35">
        <f t="shared" si="9"/>
        <v>0.00019093625593095745</v>
      </c>
      <c r="J58" s="3">
        <v>9495.893</v>
      </c>
      <c r="K58" s="14">
        <v>9508.982</v>
      </c>
      <c r="L58" s="35">
        <f t="shared" si="4"/>
        <v>0.0013783853714442592</v>
      </c>
      <c r="M58" s="14">
        <f t="shared" si="5"/>
        <v>13.088999999999942</v>
      </c>
    </row>
    <row r="59" spans="1:13" ht="15">
      <c r="A59" s="1">
        <v>58</v>
      </c>
      <c r="B59" s="91" t="s">
        <v>150</v>
      </c>
      <c r="C59" s="25">
        <v>26925</v>
      </c>
      <c r="D59" s="54">
        <v>27288</v>
      </c>
      <c r="E59" s="86">
        <v>27435</v>
      </c>
      <c r="F59" s="41">
        <f t="shared" si="6"/>
        <v>0.010283045175683212</v>
      </c>
      <c r="G59" s="41">
        <f t="shared" si="7"/>
        <v>0.01894150417827298</v>
      </c>
      <c r="H59" s="10">
        <f t="shared" si="8"/>
        <v>510</v>
      </c>
      <c r="I59" s="35">
        <f t="shared" si="9"/>
        <v>0.004868874526239415</v>
      </c>
      <c r="J59" s="3">
        <v>27289.85</v>
      </c>
      <c r="K59" s="14">
        <v>27397.07</v>
      </c>
      <c r="L59" s="35">
        <f t="shared" si="4"/>
        <v>0.003928933284719453</v>
      </c>
      <c r="M59" s="14">
        <f t="shared" si="5"/>
        <v>107.22000000000116</v>
      </c>
    </row>
    <row r="60" spans="1:13" ht="15">
      <c r="A60" s="1">
        <v>59</v>
      </c>
      <c r="B60" s="91" t="s">
        <v>151</v>
      </c>
      <c r="C60" s="25">
        <v>22440</v>
      </c>
      <c r="D60" s="54">
        <v>23466</v>
      </c>
      <c r="E60" s="86">
        <v>23048</v>
      </c>
      <c r="F60" s="41">
        <f t="shared" si="6"/>
        <v>0.008638732466161717</v>
      </c>
      <c r="G60" s="41">
        <f t="shared" si="7"/>
        <v>0.027094474153297684</v>
      </c>
      <c r="H60" s="10">
        <f t="shared" si="8"/>
        <v>608</v>
      </c>
      <c r="I60" s="35">
        <f t="shared" si="9"/>
        <v>0.005804462180301106</v>
      </c>
      <c r="J60" s="3">
        <v>23330.65</v>
      </c>
      <c r="K60" s="14">
        <v>23116.18</v>
      </c>
      <c r="L60" s="35">
        <f t="shared" si="4"/>
        <v>-0.009192628580858276</v>
      </c>
      <c r="M60" s="14">
        <f t="shared" si="5"/>
        <v>-214.47000000000116</v>
      </c>
    </row>
    <row r="61" spans="1:13" ht="15">
      <c r="A61" s="1">
        <v>60</v>
      </c>
      <c r="B61" s="91" t="s">
        <v>152</v>
      </c>
      <c r="C61" s="25">
        <v>22782</v>
      </c>
      <c r="D61" s="54">
        <v>23221</v>
      </c>
      <c r="E61" s="86">
        <v>23255</v>
      </c>
      <c r="F61" s="41">
        <f t="shared" si="6"/>
        <v>0.008716319138345658</v>
      </c>
      <c r="G61" s="41">
        <f t="shared" si="7"/>
        <v>0.020762005091739092</v>
      </c>
      <c r="H61" s="10">
        <f t="shared" si="8"/>
        <v>473</v>
      </c>
      <c r="I61" s="35">
        <f t="shared" si="9"/>
        <v>0.0045156424527671435</v>
      </c>
      <c r="J61" s="3">
        <v>23229.58</v>
      </c>
      <c r="K61" s="14">
        <v>23275.77</v>
      </c>
      <c r="L61" s="35">
        <f t="shared" si="4"/>
        <v>0.0019884130492242515</v>
      </c>
      <c r="M61" s="14">
        <f t="shared" si="5"/>
        <v>46.18999999999869</v>
      </c>
    </row>
    <row r="62" spans="1:13" ht="15">
      <c r="A62" s="1">
        <v>61</v>
      </c>
      <c r="B62" s="91" t="s">
        <v>153</v>
      </c>
      <c r="C62" s="25">
        <v>33517</v>
      </c>
      <c r="D62" s="54">
        <v>34753</v>
      </c>
      <c r="E62" s="86">
        <v>34829</v>
      </c>
      <c r="F62" s="41">
        <f t="shared" si="6"/>
        <v>0.01305442611349993</v>
      </c>
      <c r="G62" s="41">
        <f t="shared" si="7"/>
        <v>0.039144314825312526</v>
      </c>
      <c r="H62" s="10">
        <f t="shared" si="8"/>
        <v>1312</v>
      </c>
      <c r="I62" s="35">
        <f t="shared" si="9"/>
        <v>0.012525418389070809</v>
      </c>
      <c r="J62" s="3">
        <v>34678.65</v>
      </c>
      <c r="K62" s="14">
        <v>34786.64</v>
      </c>
      <c r="L62" s="35">
        <f t="shared" si="4"/>
        <v>0.0031140197210675143</v>
      </c>
      <c r="M62" s="14">
        <f t="shared" si="5"/>
        <v>107.98999999999796</v>
      </c>
    </row>
    <row r="63" spans="1:13" ht="15">
      <c r="A63" s="1">
        <v>62</v>
      </c>
      <c r="B63" s="91" t="s">
        <v>154</v>
      </c>
      <c r="C63" s="25">
        <v>8651</v>
      </c>
      <c r="D63" s="54">
        <v>8898</v>
      </c>
      <c r="E63" s="86">
        <v>8676</v>
      </c>
      <c r="F63" s="41">
        <f t="shared" si="6"/>
        <v>0.003251893564579098</v>
      </c>
      <c r="G63" s="41">
        <f t="shared" si="7"/>
        <v>0.0028898393249335336</v>
      </c>
      <c r="H63" s="10">
        <f t="shared" si="8"/>
        <v>25</v>
      </c>
      <c r="I63" s="35">
        <f t="shared" si="9"/>
        <v>0.00023867031991369681</v>
      </c>
      <c r="J63" s="3">
        <v>8950.328</v>
      </c>
      <c r="K63" s="14">
        <v>8923.38</v>
      </c>
      <c r="L63" s="35">
        <f t="shared" si="4"/>
        <v>-0.003010839379294292</v>
      </c>
      <c r="M63" s="14">
        <f t="shared" si="5"/>
        <v>-26.94800000000032</v>
      </c>
    </row>
    <row r="64" spans="1:13" ht="15">
      <c r="A64" s="1">
        <v>63</v>
      </c>
      <c r="B64" s="91" t="s">
        <v>155</v>
      </c>
      <c r="C64" s="25">
        <v>34114</v>
      </c>
      <c r="D64" s="54">
        <v>37524</v>
      </c>
      <c r="E64" s="86">
        <v>37916</v>
      </c>
      <c r="F64" s="41">
        <f t="shared" si="6"/>
        <v>0.014211479529112619</v>
      </c>
      <c r="G64" s="41">
        <f t="shared" si="7"/>
        <v>0.11144984463856482</v>
      </c>
      <c r="H64" s="10">
        <f t="shared" si="8"/>
        <v>3802</v>
      </c>
      <c r="I64" s="35">
        <f t="shared" si="9"/>
        <v>0.03629698225247501</v>
      </c>
      <c r="J64" s="3">
        <v>37751.26</v>
      </c>
      <c r="K64" s="14">
        <v>38179.11</v>
      </c>
      <c r="L64" s="35">
        <f t="shared" si="4"/>
        <v>0.011333396554181198</v>
      </c>
      <c r="M64" s="14">
        <f t="shared" si="5"/>
        <v>427.84999999999854</v>
      </c>
    </row>
    <row r="65" spans="1:13" ht="15">
      <c r="A65" s="1">
        <v>64</v>
      </c>
      <c r="B65" s="91" t="s">
        <v>156</v>
      </c>
      <c r="C65" s="25">
        <v>11470</v>
      </c>
      <c r="D65" s="54">
        <v>12002</v>
      </c>
      <c r="E65" s="86">
        <v>12028</v>
      </c>
      <c r="F65" s="41">
        <f t="shared" si="6"/>
        <v>0.004508272913180888</v>
      </c>
      <c r="G65" s="41">
        <f t="shared" si="7"/>
        <v>0.04864864864864865</v>
      </c>
      <c r="H65" s="10">
        <f t="shared" si="8"/>
        <v>558</v>
      </c>
      <c r="I65" s="35">
        <f t="shared" si="9"/>
        <v>0.005327121540473712</v>
      </c>
      <c r="J65" s="3">
        <v>11974.7</v>
      </c>
      <c r="K65" s="14">
        <v>12045.46</v>
      </c>
      <c r="L65" s="35">
        <f t="shared" si="4"/>
        <v>0.005909125072026723</v>
      </c>
      <c r="M65" s="14">
        <f t="shared" si="5"/>
        <v>70.7599999999984</v>
      </c>
    </row>
    <row r="66" spans="1:13" ht="15">
      <c r="A66" s="1">
        <v>65</v>
      </c>
      <c r="B66" s="91" t="s">
        <v>157</v>
      </c>
      <c r="C66" s="25">
        <v>31003</v>
      </c>
      <c r="D66" s="54">
        <v>30857</v>
      </c>
      <c r="E66" s="86">
        <v>31026</v>
      </c>
      <c r="F66" s="41">
        <f aca="true" t="shared" si="10" ref="F66:F82">E66/$E$83</f>
        <v>0.01162900527139593</v>
      </c>
      <c r="G66" s="41">
        <f aca="true" t="shared" si="11" ref="G66:G82">(E66-C66)/C66</f>
        <v>0.000741863690610586</v>
      </c>
      <c r="H66" s="10">
        <f aca="true" t="shared" si="12" ref="H66:H82">E66-C66</f>
        <v>23</v>
      </c>
      <c r="I66" s="35">
        <f aca="true" t="shared" si="13" ref="I66:I82">H66/$H$83</f>
        <v>0.00021957669432060107</v>
      </c>
      <c r="J66" s="3">
        <v>30888.19</v>
      </c>
      <c r="K66" s="14">
        <v>30887.78</v>
      </c>
      <c r="L66" s="35">
        <f t="shared" si="4"/>
        <v>-1.3273681623942823E-05</v>
      </c>
      <c r="M66" s="14">
        <f t="shared" si="5"/>
        <v>-0.4099999999998545</v>
      </c>
    </row>
    <row r="67" spans="1:13" ht="15">
      <c r="A67" s="1">
        <v>66</v>
      </c>
      <c r="B67" s="91" t="s">
        <v>158</v>
      </c>
      <c r="C67" s="25">
        <v>17129</v>
      </c>
      <c r="D67" s="54">
        <v>18203</v>
      </c>
      <c r="E67" s="86">
        <v>18278</v>
      </c>
      <c r="F67" s="41">
        <f t="shared" si="10"/>
        <v>0.006850865672357855</v>
      </c>
      <c r="G67" s="41">
        <f t="shared" si="11"/>
        <v>0.06707922237141689</v>
      </c>
      <c r="H67" s="10">
        <f t="shared" si="12"/>
        <v>1149</v>
      </c>
      <c r="I67" s="35">
        <f t="shared" si="13"/>
        <v>0.010969287903233505</v>
      </c>
      <c r="J67" s="3">
        <v>18164.53</v>
      </c>
      <c r="K67" s="14">
        <v>18216.14</v>
      </c>
      <c r="L67" s="35">
        <f aca="true" t="shared" si="14" ref="L67:L83">(K67-J67)/J67</f>
        <v>0.002841251604087779</v>
      </c>
      <c r="M67" s="14">
        <f aca="true" t="shared" si="15" ref="M67:M83">K67-J67</f>
        <v>51.61000000000058</v>
      </c>
    </row>
    <row r="68" spans="1:13" ht="15">
      <c r="A68" s="1">
        <v>67</v>
      </c>
      <c r="B68" s="91" t="s">
        <v>159</v>
      </c>
      <c r="C68" s="25">
        <v>21039</v>
      </c>
      <c r="D68" s="54">
        <v>21658</v>
      </c>
      <c r="E68" s="86">
        <v>21398</v>
      </c>
      <c r="F68" s="41">
        <f t="shared" si="10"/>
        <v>0.008020287977738997</v>
      </c>
      <c r="G68" s="41">
        <f t="shared" si="11"/>
        <v>0.017063548647749418</v>
      </c>
      <c r="H68" s="10">
        <f t="shared" si="12"/>
        <v>359</v>
      </c>
      <c r="I68" s="35">
        <f t="shared" si="13"/>
        <v>0.003427305793960686</v>
      </c>
      <c r="J68" s="3">
        <v>21573.35</v>
      </c>
      <c r="K68" s="14">
        <v>21422.96</v>
      </c>
      <c r="L68" s="35">
        <f t="shared" si="14"/>
        <v>-0.00697110091849432</v>
      </c>
      <c r="M68" s="14">
        <f t="shared" si="15"/>
        <v>-150.38999999999942</v>
      </c>
    </row>
    <row r="69" spans="1:13" ht="15">
      <c r="A69" s="1">
        <v>68</v>
      </c>
      <c r="B69" s="91" t="s">
        <v>160</v>
      </c>
      <c r="C69" s="25">
        <v>12422</v>
      </c>
      <c r="D69" s="54">
        <v>13074</v>
      </c>
      <c r="E69" s="86">
        <v>13109</v>
      </c>
      <c r="F69" s="41">
        <f t="shared" si="10"/>
        <v>0.004913447756808137</v>
      </c>
      <c r="G69" s="41">
        <f t="shared" si="11"/>
        <v>0.05530510384801159</v>
      </c>
      <c r="H69" s="10">
        <f t="shared" si="12"/>
        <v>687</v>
      </c>
      <c r="I69" s="35">
        <f t="shared" si="13"/>
        <v>0.006558660391228388</v>
      </c>
      <c r="J69" s="3">
        <v>12962.55</v>
      </c>
      <c r="K69" s="14">
        <v>13009.82</v>
      </c>
      <c r="L69" s="35">
        <f t="shared" si="14"/>
        <v>0.003646659029280538</v>
      </c>
      <c r="M69" s="14">
        <f t="shared" si="15"/>
        <v>47.27000000000044</v>
      </c>
    </row>
    <row r="70" spans="1:13" ht="15">
      <c r="A70" s="1">
        <v>69</v>
      </c>
      <c r="B70" s="91" t="s">
        <v>161</v>
      </c>
      <c r="C70" s="25">
        <v>4584</v>
      </c>
      <c r="D70" s="54">
        <v>4961</v>
      </c>
      <c r="E70" s="86">
        <v>4974</v>
      </c>
      <c r="F70" s="41">
        <f t="shared" si="10"/>
        <v>0.001864329021463397</v>
      </c>
      <c r="G70" s="41">
        <f t="shared" si="11"/>
        <v>0.08507853403141362</v>
      </c>
      <c r="H70" s="10">
        <f t="shared" si="12"/>
        <v>390</v>
      </c>
      <c r="I70" s="35">
        <f t="shared" si="13"/>
        <v>0.00372325699065367</v>
      </c>
      <c r="J70" s="3">
        <v>4908.883</v>
      </c>
      <c r="K70" s="14">
        <v>4966.558</v>
      </c>
      <c r="L70" s="35">
        <f t="shared" si="14"/>
        <v>0.011749108707622526</v>
      </c>
      <c r="M70" s="14">
        <f t="shared" si="15"/>
        <v>57.67500000000018</v>
      </c>
    </row>
    <row r="71" spans="1:13" ht="15">
      <c r="A71" s="1">
        <v>70</v>
      </c>
      <c r="B71" s="91" t="s">
        <v>162</v>
      </c>
      <c r="C71" s="25">
        <v>8211</v>
      </c>
      <c r="D71" s="54">
        <v>8460</v>
      </c>
      <c r="E71" s="86">
        <v>8488</v>
      </c>
      <c r="F71" s="41">
        <f t="shared" si="10"/>
        <v>0.003181428374383055</v>
      </c>
      <c r="G71" s="41">
        <f t="shared" si="11"/>
        <v>0.03373523322372427</v>
      </c>
      <c r="H71" s="10">
        <f t="shared" si="12"/>
        <v>277</v>
      </c>
      <c r="I71" s="35">
        <f t="shared" si="13"/>
        <v>0.0026444671446437607</v>
      </c>
      <c r="J71" s="3">
        <v>8421.566</v>
      </c>
      <c r="K71" s="14">
        <v>8455.554</v>
      </c>
      <c r="L71" s="35">
        <f t="shared" si="14"/>
        <v>0.004035828965776599</v>
      </c>
      <c r="M71" s="14">
        <f t="shared" si="15"/>
        <v>33.987999999999374</v>
      </c>
    </row>
    <row r="72" spans="1:13" ht="15">
      <c r="A72" s="1">
        <v>71</v>
      </c>
      <c r="B72" s="91" t="s">
        <v>163</v>
      </c>
      <c r="C72" s="25">
        <v>15216</v>
      </c>
      <c r="D72" s="54">
        <v>15807</v>
      </c>
      <c r="E72" s="86">
        <v>15900</v>
      </c>
      <c r="F72" s="41">
        <f t="shared" si="10"/>
        <v>0.005959555979346203</v>
      </c>
      <c r="G72" s="41">
        <f t="shared" si="11"/>
        <v>0.044952681388012616</v>
      </c>
      <c r="H72" s="10">
        <f t="shared" si="12"/>
        <v>684</v>
      </c>
      <c r="I72" s="35">
        <f t="shared" si="13"/>
        <v>0.006530019952838745</v>
      </c>
      <c r="J72" s="3">
        <v>15660</v>
      </c>
      <c r="K72" s="14">
        <v>15753.18</v>
      </c>
      <c r="L72" s="35">
        <f t="shared" si="14"/>
        <v>0.005950191570881245</v>
      </c>
      <c r="M72" s="14">
        <f t="shared" si="15"/>
        <v>93.18000000000029</v>
      </c>
    </row>
    <row r="73" spans="1:13" ht="15">
      <c r="A73" s="1">
        <v>72</v>
      </c>
      <c r="B73" s="91" t="s">
        <v>164</v>
      </c>
      <c r="C73" s="25">
        <v>15781</v>
      </c>
      <c r="D73" s="54">
        <v>16758</v>
      </c>
      <c r="E73" s="86">
        <v>16942</v>
      </c>
      <c r="F73" s="41">
        <f t="shared" si="10"/>
        <v>0.006350113044156187</v>
      </c>
      <c r="G73" s="41">
        <f t="shared" si="11"/>
        <v>0.07356948228882834</v>
      </c>
      <c r="H73" s="10">
        <f t="shared" si="12"/>
        <v>1161</v>
      </c>
      <c r="I73" s="35">
        <f t="shared" si="13"/>
        <v>0.01108384965679208</v>
      </c>
      <c r="J73" s="3">
        <v>16699.26</v>
      </c>
      <c r="K73" s="14">
        <v>16921.98</v>
      </c>
      <c r="L73" s="35">
        <f t="shared" si="14"/>
        <v>0.013337117932171915</v>
      </c>
      <c r="M73" s="14">
        <f t="shared" si="15"/>
        <v>222.72000000000116</v>
      </c>
    </row>
    <row r="74" spans="1:13" ht="15">
      <c r="A74" s="1">
        <v>73</v>
      </c>
      <c r="B74" s="91" t="s">
        <v>165</v>
      </c>
      <c r="C74" s="25">
        <v>17852</v>
      </c>
      <c r="D74" s="54">
        <v>18493</v>
      </c>
      <c r="E74" s="86">
        <v>18488</v>
      </c>
      <c r="F74" s="41">
        <f t="shared" si="10"/>
        <v>0.006929576789066201</v>
      </c>
      <c r="G74" s="41">
        <f t="shared" si="11"/>
        <v>0.03562626036298454</v>
      </c>
      <c r="H74" s="10">
        <f t="shared" si="12"/>
        <v>636</v>
      </c>
      <c r="I74" s="35">
        <f t="shared" si="13"/>
        <v>0.006071772938604447</v>
      </c>
      <c r="J74" s="3">
        <v>18478.29</v>
      </c>
      <c r="K74" s="14">
        <v>18511.84</v>
      </c>
      <c r="L74" s="35">
        <f t="shared" si="14"/>
        <v>0.0018156441965138154</v>
      </c>
      <c r="M74" s="14">
        <f t="shared" si="15"/>
        <v>33.54999999999927</v>
      </c>
    </row>
    <row r="75" spans="1:13" ht="15">
      <c r="A75" s="1">
        <v>74</v>
      </c>
      <c r="B75" s="91" t="s">
        <v>166</v>
      </c>
      <c r="C75" s="25">
        <v>7201</v>
      </c>
      <c r="D75" s="54">
        <v>7536</v>
      </c>
      <c r="E75" s="86">
        <v>7560</v>
      </c>
      <c r="F75" s="41">
        <f t="shared" si="10"/>
        <v>0.0028336002015004586</v>
      </c>
      <c r="G75" s="41">
        <f t="shared" si="11"/>
        <v>0.04985418691848354</v>
      </c>
      <c r="H75" s="10">
        <f t="shared" si="12"/>
        <v>359</v>
      </c>
      <c r="I75" s="35">
        <f t="shared" si="13"/>
        <v>0.003427305793960686</v>
      </c>
      <c r="J75" s="3">
        <v>7486.439</v>
      </c>
      <c r="K75" s="14">
        <v>7550.541</v>
      </c>
      <c r="L75" s="35">
        <f t="shared" si="14"/>
        <v>0.008562415321890669</v>
      </c>
      <c r="M75" s="14">
        <f t="shared" si="15"/>
        <v>64.10199999999986</v>
      </c>
    </row>
    <row r="76" spans="1:13" ht="15">
      <c r="A76" s="1">
        <v>75</v>
      </c>
      <c r="B76" s="91" t="s">
        <v>167</v>
      </c>
      <c r="C76" s="25">
        <v>4999</v>
      </c>
      <c r="D76" s="54">
        <v>5088</v>
      </c>
      <c r="E76" s="86">
        <v>5115</v>
      </c>
      <c r="F76" s="41">
        <f t="shared" si="10"/>
        <v>0.0019171779141104294</v>
      </c>
      <c r="G76" s="41">
        <f t="shared" si="11"/>
        <v>0.023204640928185638</v>
      </c>
      <c r="H76" s="10">
        <f t="shared" si="12"/>
        <v>116</v>
      </c>
      <c r="I76" s="35">
        <f t="shared" si="13"/>
        <v>0.0011074302843995531</v>
      </c>
      <c r="J76" s="3">
        <v>5199.414</v>
      </c>
      <c r="K76" s="14">
        <v>5202.428</v>
      </c>
      <c r="L76" s="35">
        <f t="shared" si="14"/>
        <v>0.0005796807101723625</v>
      </c>
      <c r="M76" s="14">
        <f t="shared" si="15"/>
        <v>3.0140000000001237</v>
      </c>
    </row>
    <row r="77" spans="1:13" ht="15">
      <c r="A77" s="1">
        <v>76</v>
      </c>
      <c r="B77" s="91" t="s">
        <v>168</v>
      </c>
      <c r="C77" s="25">
        <v>6150</v>
      </c>
      <c r="D77" s="54">
        <v>6470</v>
      </c>
      <c r="E77" s="86">
        <v>6510</v>
      </c>
      <c r="F77" s="41">
        <f t="shared" si="10"/>
        <v>0.002440044617958728</v>
      </c>
      <c r="G77" s="41">
        <f t="shared" si="11"/>
        <v>0.05853658536585366</v>
      </c>
      <c r="H77" s="10">
        <f t="shared" si="12"/>
        <v>360</v>
      </c>
      <c r="I77" s="35">
        <f t="shared" si="13"/>
        <v>0.003436852606757234</v>
      </c>
      <c r="J77" s="3">
        <v>6507.962</v>
      </c>
      <c r="K77" s="14">
        <v>6548.35</v>
      </c>
      <c r="L77" s="35">
        <f t="shared" si="14"/>
        <v>0.0062059366665017275</v>
      </c>
      <c r="M77" s="14">
        <f t="shared" si="15"/>
        <v>40.38799999999992</v>
      </c>
    </row>
    <row r="78" spans="1:13" ht="15">
      <c r="A78" s="1">
        <v>77</v>
      </c>
      <c r="B78" s="91" t="s">
        <v>169</v>
      </c>
      <c r="C78" s="25">
        <v>8501</v>
      </c>
      <c r="D78" s="54">
        <v>9161</v>
      </c>
      <c r="E78" s="86">
        <v>9121</v>
      </c>
      <c r="F78" s="41">
        <f t="shared" si="10"/>
        <v>0.003418686169032498</v>
      </c>
      <c r="G78" s="41">
        <f t="shared" si="11"/>
        <v>0.07293259616515704</v>
      </c>
      <c r="H78" s="10">
        <f t="shared" si="12"/>
        <v>620</v>
      </c>
      <c r="I78" s="35">
        <f t="shared" si="13"/>
        <v>0.005919023933859681</v>
      </c>
      <c r="J78" s="3">
        <v>9029.792</v>
      </c>
      <c r="K78" s="14">
        <v>9139.395</v>
      </c>
      <c r="L78" s="35">
        <f t="shared" si="14"/>
        <v>0.012137931859338619</v>
      </c>
      <c r="M78" s="14">
        <f t="shared" si="15"/>
        <v>109.60300000000097</v>
      </c>
    </row>
    <row r="79" spans="1:13" ht="15">
      <c r="A79" s="1">
        <v>78</v>
      </c>
      <c r="B79" s="91" t="s">
        <v>170</v>
      </c>
      <c r="C79" s="25">
        <v>9750</v>
      </c>
      <c r="D79" s="54">
        <v>10313</v>
      </c>
      <c r="E79" s="86">
        <v>10425</v>
      </c>
      <c r="F79" s="41">
        <f t="shared" si="10"/>
        <v>0.003907444722307181</v>
      </c>
      <c r="G79" s="41">
        <f t="shared" si="11"/>
        <v>0.06923076923076923</v>
      </c>
      <c r="H79" s="10">
        <f t="shared" si="12"/>
        <v>675</v>
      </c>
      <c r="I79" s="35">
        <f t="shared" si="13"/>
        <v>0.006444098637669814</v>
      </c>
      <c r="J79" s="3">
        <v>10261.02</v>
      </c>
      <c r="K79" s="14">
        <v>10383.81</v>
      </c>
      <c r="L79" s="35">
        <f t="shared" si="14"/>
        <v>0.011966646590689722</v>
      </c>
      <c r="M79" s="14">
        <f t="shared" si="15"/>
        <v>122.78999999999905</v>
      </c>
    </row>
    <row r="80" spans="1:13" ht="15">
      <c r="A80" s="1">
        <v>79</v>
      </c>
      <c r="B80" s="91" t="s">
        <v>171</v>
      </c>
      <c r="C80" s="25">
        <v>4488</v>
      </c>
      <c r="D80" s="54">
        <v>5151</v>
      </c>
      <c r="E80" s="86">
        <v>5217</v>
      </c>
      <c r="F80" s="41">
        <f t="shared" si="10"/>
        <v>0.0019554090279401974</v>
      </c>
      <c r="G80" s="41">
        <f t="shared" si="11"/>
        <v>0.16243315508021391</v>
      </c>
      <c r="H80" s="10">
        <f t="shared" si="12"/>
        <v>729</v>
      </c>
      <c r="I80" s="35">
        <f t="shared" si="13"/>
        <v>0.006959626528683399</v>
      </c>
      <c r="J80" s="3">
        <v>5126.247</v>
      </c>
      <c r="K80" s="14">
        <v>5234.316</v>
      </c>
      <c r="L80" s="35">
        <f t="shared" si="14"/>
        <v>0.021081504656330352</v>
      </c>
      <c r="M80" s="14">
        <f t="shared" si="15"/>
        <v>108.0689999999995</v>
      </c>
    </row>
    <row r="81" spans="1:13" ht="15">
      <c r="A81" s="1">
        <v>80</v>
      </c>
      <c r="B81" s="91" t="s">
        <v>172</v>
      </c>
      <c r="C81" s="25">
        <v>14454</v>
      </c>
      <c r="D81" s="54">
        <v>15414</v>
      </c>
      <c r="E81" s="86">
        <v>15447</v>
      </c>
      <c r="F81" s="41">
        <f t="shared" si="10"/>
        <v>0.005789764856161056</v>
      </c>
      <c r="G81" s="41">
        <f t="shared" si="11"/>
        <v>0.06870070568700706</v>
      </c>
      <c r="H81" s="10">
        <f t="shared" si="12"/>
        <v>993</v>
      </c>
      <c r="I81" s="35">
        <f t="shared" si="13"/>
        <v>0.009479985106972037</v>
      </c>
      <c r="J81" s="3">
        <v>15291.82</v>
      </c>
      <c r="K81" s="14">
        <v>15401.68</v>
      </c>
      <c r="L81" s="35">
        <f t="shared" si="14"/>
        <v>0.007184233139024694</v>
      </c>
      <c r="M81" s="14">
        <f t="shared" si="15"/>
        <v>109.86000000000058</v>
      </c>
    </row>
    <row r="82" spans="1:13" ht="15.75" thickBot="1">
      <c r="A82" s="48">
        <v>81</v>
      </c>
      <c r="B82" s="92" t="s">
        <v>173</v>
      </c>
      <c r="C82" s="149">
        <v>10689</v>
      </c>
      <c r="D82" s="113">
        <v>11144</v>
      </c>
      <c r="E82" s="86">
        <v>11167</v>
      </c>
      <c r="F82" s="41">
        <f t="shared" si="10"/>
        <v>0.0041855573346766695</v>
      </c>
      <c r="G82" s="41">
        <f t="shared" si="11"/>
        <v>0.044718869866217606</v>
      </c>
      <c r="H82" s="10">
        <f t="shared" si="12"/>
        <v>478</v>
      </c>
      <c r="I82" s="35">
        <f t="shared" si="13"/>
        <v>0.004563376516749883</v>
      </c>
      <c r="J82" s="3">
        <v>11081.54</v>
      </c>
      <c r="K82" s="14">
        <v>11139.96</v>
      </c>
      <c r="L82" s="35">
        <f t="shared" si="14"/>
        <v>0.005271830449558297</v>
      </c>
      <c r="M82" s="14">
        <f t="shared" si="15"/>
        <v>58.419999999998254</v>
      </c>
    </row>
    <row r="83" spans="1:13" s="65" customFormat="1" ht="15.75" thickBot="1">
      <c r="A83" s="166" t="s">
        <v>174</v>
      </c>
      <c r="B83" s="168"/>
      <c r="C83" s="57">
        <v>2563237</v>
      </c>
      <c r="D83" s="58">
        <v>2662608</v>
      </c>
      <c r="E83" s="110">
        <v>2667984</v>
      </c>
      <c r="F83" s="26">
        <f>E83/$E$83</f>
        <v>1</v>
      </c>
      <c r="G83" s="43">
        <f>(E83-C83)/C83</f>
        <v>0.0408651248401923</v>
      </c>
      <c r="H83" s="56">
        <f>E83-C83</f>
        <v>104747</v>
      </c>
      <c r="I83" s="37">
        <f>H83/$H$83</f>
        <v>1</v>
      </c>
      <c r="J83" s="107">
        <v>2657536</v>
      </c>
      <c r="K83" s="55">
        <v>2665482</v>
      </c>
      <c r="L83" s="37">
        <f t="shared" si="14"/>
        <v>0.002989987717946248</v>
      </c>
      <c r="M83" s="136">
        <f t="shared" si="15"/>
        <v>7946</v>
      </c>
    </row>
    <row r="84" spans="3:13" ht="15">
      <c r="C84" s="3"/>
      <c r="D84" s="3"/>
      <c r="E84" s="3"/>
      <c r="I84" s="63"/>
      <c r="J84" s="64"/>
      <c r="K84" s="64"/>
      <c r="L84" s="63"/>
      <c r="M84" s="64"/>
    </row>
  </sheetData>
  <sheetProtection/>
  <mergeCells count="1">
    <mergeCell ref="A83:B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TOSHIBA G6</cp:lastModifiedBy>
  <dcterms:created xsi:type="dcterms:W3CDTF">2011-08-11T09:01:00Z</dcterms:created>
  <dcterms:modified xsi:type="dcterms:W3CDTF">2013-05-15T06:50:58Z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